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reram\OneDrive - Fundacion Hogar de Cristo\Contabilidad\CIERRES\2020\Jun2020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G37" i="1"/>
  <c r="I36" i="1"/>
  <c r="G36" i="1"/>
  <c r="I35" i="1"/>
  <c r="G35" i="1"/>
  <c r="I34" i="1"/>
  <c r="G34" i="1"/>
  <c r="I33" i="1"/>
  <c r="G33" i="1"/>
  <c r="I32" i="1"/>
  <c r="G32" i="1"/>
  <c r="I25" i="1"/>
  <c r="G25" i="1"/>
  <c r="I24" i="1"/>
  <c r="G24" i="1"/>
  <c r="I13" i="1"/>
  <c r="G13" i="1"/>
  <c r="I12" i="1"/>
  <c r="G12" i="1"/>
  <c r="I11" i="1"/>
  <c r="G11" i="1"/>
  <c r="I38" i="1" l="1"/>
  <c r="I68" i="1"/>
  <c r="I61" i="1"/>
  <c r="I54" i="1"/>
  <c r="I28" i="1"/>
  <c r="I21" i="1"/>
  <c r="I72" i="1" l="1"/>
  <c r="G68" i="1" l="1"/>
  <c r="G61" i="1" l="1"/>
  <c r="G54" i="1" l="1"/>
  <c r="G28" i="1" l="1"/>
  <c r="G38" i="1"/>
  <c r="G21" i="1" l="1"/>
  <c r="G72" i="1" s="1"/>
</calcChain>
</file>

<file path=xl/sharedStrings.xml><?xml version="1.0" encoding="utf-8"?>
<sst xmlns="http://schemas.openxmlformats.org/spreadsheetml/2006/main" count="49" uniqueCount="43">
  <si>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</si>
  <si>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</si>
  <si>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</si>
  <si>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</si>
  <si>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</si>
  <si>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</si>
  <si>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</si>
  <si>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</si>
  <si>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</si>
  <si>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</si>
  <si>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</si>
  <si>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</si>
  <si>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</si>
  <si>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</si>
  <si>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</si>
  <si>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</si>
  <si>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</si>
  <si>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</si>
  <si>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</si>
  <si>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</si>
  <si>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</si>
  <si>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</si>
  <si>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</si>
  <si>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</si>
  <si>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</si>
  <si>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</si>
  <si>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</si>
  <si>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</si>
  <si>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</si>
  <si>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</si>
  <si>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</si>
  <si>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</si>
  <si>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</si>
  <si>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Ingresos EERR y otros</t>
  </si>
  <si>
    <t>Programas Temáticas ADULTO MAYOR</t>
  </si>
  <si>
    <t>Programas Temáticas CONSUMO PROBLEMATICO DE ALCOHOL Y OTRAS DROGAS</t>
  </si>
  <si>
    <t>Programas Temáticas DISCAPACIDAD MENTAL</t>
  </si>
  <si>
    <t>Programas Temáticas EDUCACION INICIAL</t>
  </si>
  <si>
    <t>Programas Temáticas INCLUSION LABORAL</t>
  </si>
  <si>
    <t>Programas Temáticas INFANTO ADOLESCENTE</t>
  </si>
  <si>
    <t>Programas Temáticas PERSONAS EN SITUACION DE CALLE</t>
  </si>
  <si>
    <t>Programas Temáticas REINSERCION EDUCATIVA</t>
  </si>
  <si>
    <t>Año o período de la Tabla IFAF :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</si>
</sst>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#,##0;\(#,##0\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0" fontId="4" fillId="0" borderId="0" xfId="0" applyFont="1"/>
    <xf numFmtId="0" fontId="3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3" fillId="2" borderId="1" xfId="1" applyNumberFormat="1" applyFont="1" applyFill="1" applyBorder="1"/>
    <xf numFmtId="165" fontId="3" fillId="3" borderId="2" xfId="1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0" borderId="0" xfId="0" applyFont="1" applyFill="1" applyBorder="1"/>
    <xf numFmtId="165" fontId="4" fillId="2" borderId="1" xfId="1" applyNumberFormat="1" applyFont="1" applyFill="1" applyBorder="1"/>
    <xf numFmtId="165" fontId="3" fillId="0" borderId="0" xfId="0" applyNumberFormat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41" fontId="3" fillId="0" borderId="0" xfId="3" applyFont="1" applyFill="1" applyBorder="1"/>
    <xf numFmtId="165" fontId="3" fillId="0" borderId="0" xfId="1" applyNumberFormat="1" applyFont="1" applyFill="1"/>
    <xf numFmtId="165" fontId="3" fillId="0" borderId="0" xfId="1" applyNumberFormat="1" applyFont="1" applyBorder="1"/>
    <xf numFmtId="167" fontId="6" fillId="0" borderId="0" xfId="4" applyNumberFormat="1" applyFont="1" applyFill="1" applyBorder="1"/>
  </cellXfs>
  <cellStyles count="5">
    <cellStyle name="Millares" xfId="1" builtinId="3"/>
    <cellStyle name="Millares [0]" xfId="3" builtinId="6"/>
    <cellStyle name="Millares 4" xfId="2"/>
    <cellStyle name="Normal" xfId="0" builtinId="0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reram/OneDrive%20-%20Fundacion%20Hogar%20de%20Cristo/Contabilidad/Estados%20Financieros/Corporativo/2020/06_Jun/Consolidado_062020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FSUM"/>
      <sheetName val="EMPLEA"/>
      <sheetName val="EERR Proyectado"/>
      <sheetName val="EERR_Sedes_Zonas"/>
    </sheetNames>
    <sheetDataSet>
      <sheetData sheetId="0"/>
      <sheetData sheetId="1"/>
      <sheetData sheetId="2">
        <row r="11">
          <cell r="CA11">
            <v>2093422.1230000001</v>
          </cell>
          <cell r="CE11">
            <v>12655211.569</v>
          </cell>
        </row>
        <row r="16">
          <cell r="CA16">
            <v>1292.252</v>
          </cell>
          <cell r="CE16">
            <v>16000.349</v>
          </cell>
        </row>
        <row r="17">
          <cell r="CA17">
            <v>6643.5</v>
          </cell>
          <cell r="CE17">
            <v>41628.25</v>
          </cell>
        </row>
        <row r="21">
          <cell r="CA21">
            <v>69985.483999999997</v>
          </cell>
          <cell r="CE21">
            <v>202297.35800000001</v>
          </cell>
        </row>
        <row r="26">
          <cell r="CA26">
            <v>539864.728</v>
          </cell>
          <cell r="CE26">
            <v>1830336.9279999998</v>
          </cell>
        </row>
        <row r="28">
          <cell r="CA28">
            <v>1344.568</v>
          </cell>
          <cell r="CE28">
            <v>5212.1499999999996</v>
          </cell>
        </row>
        <row r="31">
          <cell r="CA31">
            <v>-414770.35100000002</v>
          </cell>
          <cell r="CE31">
            <v>-2814217.9550000001</v>
          </cell>
        </row>
        <row r="41">
          <cell r="CA41">
            <v>0</v>
          </cell>
          <cell r="CE41">
            <v>-14804.418</v>
          </cell>
        </row>
        <row r="42">
          <cell r="CA42">
            <v>-5929.0970000000007</v>
          </cell>
          <cell r="CE42">
            <v>-23027.86</v>
          </cell>
        </row>
        <row r="43">
          <cell r="CA43">
            <v>-1202.405</v>
          </cell>
          <cell r="CE43">
            <v>-5135.2659999999996</v>
          </cell>
        </row>
        <row r="44">
          <cell r="CA44">
            <v>-135402.45000000007</v>
          </cell>
          <cell r="CE44">
            <v>-822805.69400000013</v>
          </cell>
        </row>
        <row r="45">
          <cell r="CA45">
            <v>1093441.7620000001</v>
          </cell>
          <cell r="CE45">
            <v>2446979.781</v>
          </cell>
        </row>
        <row r="48">
          <cell r="CA48">
            <v>1540814.0150000001</v>
          </cell>
          <cell r="CE48">
            <v>8701452.3110000007</v>
          </cell>
        </row>
        <row r="82">
          <cell r="CA82">
            <v>159673.82199999999</v>
          </cell>
          <cell r="CE82">
            <v>255621.179</v>
          </cell>
        </row>
        <row r="86">
          <cell r="CA86">
            <v>-8717.7060000000001</v>
          </cell>
          <cell r="CE86">
            <v>-53424.362999999998</v>
          </cell>
        </row>
        <row r="89">
          <cell r="CA89">
            <v>78295.009000000005</v>
          </cell>
          <cell r="CE89">
            <v>326135.03600000002</v>
          </cell>
        </row>
        <row r="90">
          <cell r="CA90">
            <v>-23099.06</v>
          </cell>
          <cell r="CE90">
            <v>53953.035000000011</v>
          </cell>
        </row>
        <row r="93">
          <cell r="CA93">
            <v>0</v>
          </cell>
          <cell r="CE93">
            <v>0</v>
          </cell>
        </row>
        <row r="96">
          <cell r="CA96">
            <v>0</v>
          </cell>
          <cell r="CE96">
            <v>0</v>
          </cell>
        </row>
        <row r="99">
          <cell r="CA99">
            <v>0</v>
          </cell>
          <cell r="CE99">
            <v>0</v>
          </cell>
        </row>
        <row r="100">
          <cell r="CA100">
            <v>555603.80599999998</v>
          </cell>
          <cell r="CE100">
            <v>569435.728</v>
          </cell>
        </row>
        <row r="111">
          <cell r="CA111">
            <v>6468.6810000000005</v>
          </cell>
          <cell r="CE111">
            <v>28308.165000000008</v>
          </cell>
        </row>
        <row r="118">
          <cell r="CA118">
            <v>0</v>
          </cell>
          <cell r="CE118">
            <v>0</v>
          </cell>
        </row>
        <row r="119">
          <cell r="CA119">
            <v>171816.99</v>
          </cell>
          <cell r="CE119">
            <v>1142088.8220000002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topLeftCell="B1" zoomScale="80" zoomScaleNormal="80" workbookViewId="0">
      <selection activeCell="G76" sqref="G76:I76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54.2187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42</v>
      </c>
      <c r="G2" s="17" t="s">
        <v>31</v>
      </c>
      <c r="I2" s="17" t="s">
        <v>32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Fund.Nominal'!$CA$11+'[1]EERR Fund.Nominal'!$CA$31+'[1]EERR Fund.Nominal'!$CA$43+'[1]EERR Fund.Nominal'!$CA$44+'[1]EERR Fund.Nominal'!$CA$28</f>
        <v>1543391.4849999999</v>
      </c>
      <c r="I11" s="11">
        <f>+'[1]EERR Fund.Nominal'!$CE$11+'[1]EERR Fund.Nominal'!$CE$31+'[1]EERR Fund.Nominal'!$CE$43+'[1]EERR Fund.Nominal'!$CE$44+'[1]EERR Fund.Nominal'!$CE$28</f>
        <v>9018264.8039999995</v>
      </c>
    </row>
    <row r="12" spans="2:9" x14ac:dyDescent="0.25">
      <c r="C12" s="4" t="s">
        <v>18</v>
      </c>
      <c r="E12" s="4"/>
      <c r="G12" s="11">
        <f>+'[1]EERR Fund.Nominal'!$CA$26+'[1]EERR Fund.Nominal'!$CA$16+'[1]EERR Fund.Nominal'!$CA$45</f>
        <v>1634598.7420000001</v>
      </c>
      <c r="I12" s="11">
        <f>+'[1]EERR Fund.Nominal'!$CE$26+'[1]EERR Fund.Nominal'!$CE$16+'[1]EERR Fund.Nominal'!$CE$45</f>
        <v>4293317.0580000002</v>
      </c>
    </row>
    <row r="13" spans="2:9" x14ac:dyDescent="0.25">
      <c r="C13" s="4" t="s">
        <v>19</v>
      </c>
      <c r="E13" s="4"/>
      <c r="G13" s="11">
        <f>+'[1]EERR Fund.Nominal'!$CA$17+'[1]EERR Fund.Nominal'!$CA$41</f>
        <v>6643.5</v>
      </c>
      <c r="I13" s="11">
        <f>+'[1]EERR Fund.Nominal'!$CE$17+'[1]EERR Fund.Nominal'!$CE$41</f>
        <v>26823.832000000002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3184633.727</v>
      </c>
      <c r="H21" s="8"/>
      <c r="I21" s="12">
        <f>SUM(I11:I20)</f>
        <v>13338405.694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Fund.Nominal'!$CA$119</f>
        <v>171816.99</v>
      </c>
      <c r="I24" s="11">
        <f>+'[1]EERR Fund.Nominal'!$CE$119</f>
        <v>1142088.8220000002</v>
      </c>
    </row>
    <row r="25" spans="2:9" x14ac:dyDescent="0.25">
      <c r="C25" s="4" t="s">
        <v>24</v>
      </c>
      <c r="E25" s="4"/>
      <c r="G25" s="11">
        <f>+'[1]EERR Fund.Nominal'!$CA$48</f>
        <v>1540814.0150000001</v>
      </c>
      <c r="I25" s="11">
        <f>+'[1]EERR Fund.Nominal'!$CE$48</f>
        <v>8701452.3110000007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1712631.0050000001</v>
      </c>
      <c r="H28" s="8"/>
      <c r="I28" s="12">
        <f>SUM(I24:I27)</f>
        <v>9843541.1330000013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Fund.Nominal'!$CA$21+'[1]EERR Fund.Nominal'!$CA$42</f>
        <v>64056.386999999995</v>
      </c>
      <c r="I32" s="11">
        <f>+'[1]EERR Fund.Nominal'!$CE$21+'[1]EERR Fund.Nominal'!$CE$42</f>
        <v>179269.49800000002</v>
      </c>
    </row>
    <row r="33" spans="2:10" x14ac:dyDescent="0.25">
      <c r="B33" s="2"/>
      <c r="C33" s="4" t="s">
        <v>21</v>
      </c>
      <c r="E33" s="4"/>
      <c r="G33" s="11">
        <f>+'[1]EERR Fund.Nominal'!$CA$100+'[1]EERR Fund.Nominal'!$CA$111</f>
        <v>562072.48699999996</v>
      </c>
      <c r="I33" s="11">
        <f>+'[1]EERR Fund.Nominal'!$CE$100+'[1]EERR Fund.Nominal'!$CE$111</f>
        <v>597743.89300000004</v>
      </c>
    </row>
    <row r="34" spans="2:10" x14ac:dyDescent="0.25">
      <c r="B34" s="2"/>
      <c r="C34" s="4" t="s">
        <v>22</v>
      </c>
      <c r="E34" s="4"/>
      <c r="G34" s="11">
        <f>+'[1]EERR Fund.Nominal'!$CA$89</f>
        <v>78295.009000000005</v>
      </c>
      <c r="I34" s="11">
        <f>+'[1]EERR Fund.Nominal'!$CE$89</f>
        <v>326135.03600000002</v>
      </c>
    </row>
    <row r="35" spans="2:10" x14ac:dyDescent="0.25">
      <c r="B35" s="2"/>
      <c r="C35" s="4" t="s">
        <v>23</v>
      </c>
      <c r="E35" s="4"/>
      <c r="G35" s="11">
        <f>+'[1]EERR Fund.Nominal'!$CA$90+'[1]EERR Fund.Nominal'!$CA$93</f>
        <v>-23099.06</v>
      </c>
      <c r="I35" s="11">
        <f>+'[1]EERR Fund.Nominal'!$CE$90+'[1]EERR Fund.Nominal'!$CE$93</f>
        <v>53953.035000000011</v>
      </c>
    </row>
    <row r="36" spans="2:10" x14ac:dyDescent="0.25">
      <c r="B36" s="2"/>
      <c r="C36" s="4" t="s">
        <v>25</v>
      </c>
      <c r="E36" s="4"/>
      <c r="G36" s="11">
        <f>+'[1]EERR Fund.Nominal'!$CA$82+'[1]EERR Fund.Nominal'!$CA$86+'[1]EERR Fund.Nominal'!$CA$96</f>
        <v>150956.11599999998</v>
      </c>
      <c r="I36" s="11">
        <f>+'[1]EERR Fund.Nominal'!$CE$82+'[1]EERR Fund.Nominal'!$CE$86+'[1]EERR Fund.Nominal'!$CE$96</f>
        <v>202196.81599999999</v>
      </c>
    </row>
    <row r="37" spans="2:10" x14ac:dyDescent="0.25">
      <c r="B37" s="2"/>
      <c r="C37" s="4" t="s">
        <v>33</v>
      </c>
      <c r="E37" s="4"/>
      <c r="G37" s="11">
        <f>+'[1]EERR Fund.Nominal'!$CA$99+'[1]EERR Fund.Nominal'!$CA$118</f>
        <v>0</v>
      </c>
      <c r="I37" s="11">
        <f>+'[1]EERR Fund.Nominal'!$CE$99+'[1]EERR Fund.Nominal'!$CE$118</f>
        <v>0</v>
      </c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832280.93899999978</v>
      </c>
      <c r="H38" s="8"/>
      <c r="I38" s="12">
        <f>SUM(I32:I37)</f>
        <v>1359298.2779999999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34</v>
      </c>
      <c r="E42" s="4"/>
      <c r="G42" s="11">
        <v>-977567.51100000006</v>
      </c>
      <c r="I42" s="11">
        <v>-5101913.8830000004</v>
      </c>
    </row>
    <row r="43" spans="2:10" x14ac:dyDescent="0.25">
      <c r="B43" s="2"/>
      <c r="C43" s="4" t="s">
        <v>35</v>
      </c>
      <c r="E43" s="4"/>
      <c r="G43" s="11">
        <v>-297792.28600000002</v>
      </c>
      <c r="I43" s="11">
        <v>-1556077.122</v>
      </c>
    </row>
    <row r="44" spans="2:10" x14ac:dyDescent="0.25">
      <c r="B44" s="2"/>
      <c r="C44" s="4" t="s">
        <v>36</v>
      </c>
      <c r="E44" s="4"/>
      <c r="G44" s="11">
        <v>-376610.61599999998</v>
      </c>
      <c r="I44" s="11">
        <v>-1818198.142</v>
      </c>
    </row>
    <row r="45" spans="2:10" x14ac:dyDescent="0.25">
      <c r="B45" s="2"/>
      <c r="C45" s="4" t="s">
        <v>37</v>
      </c>
      <c r="E45" s="4"/>
      <c r="G45" s="11">
        <v>-467498.35200000001</v>
      </c>
      <c r="I45" s="11">
        <v>-3424030.0129999998</v>
      </c>
    </row>
    <row r="46" spans="2:10" x14ac:dyDescent="0.25">
      <c r="B46" s="2"/>
      <c r="C46" s="4" t="s">
        <v>38</v>
      </c>
      <c r="E46" s="4"/>
      <c r="G46" s="11">
        <v>-68422.94</v>
      </c>
      <c r="I46" s="11">
        <v>-572804.75199999998</v>
      </c>
    </row>
    <row r="47" spans="2:10" x14ac:dyDescent="0.25">
      <c r="B47" s="2"/>
      <c r="C47" s="4" t="s">
        <v>39</v>
      </c>
      <c r="E47" s="4"/>
      <c r="G47" s="11">
        <v>-122544.379</v>
      </c>
      <c r="I47" s="11">
        <v>-769577.93099999998</v>
      </c>
    </row>
    <row r="48" spans="2:10" x14ac:dyDescent="0.25">
      <c r="B48" s="2"/>
      <c r="C48" s="4" t="s">
        <v>40</v>
      </c>
      <c r="E48" s="4"/>
      <c r="G48" s="11">
        <v>-907608.14899999998</v>
      </c>
      <c r="I48" s="11">
        <v>-4446342.68</v>
      </c>
    </row>
    <row r="49" spans="2:9" x14ac:dyDescent="0.25">
      <c r="B49" s="2"/>
      <c r="C49" s="4" t="s">
        <v>41</v>
      </c>
      <c r="E49" s="4"/>
      <c r="G49" s="11">
        <v>-247308.353</v>
      </c>
      <c r="I49" s="11">
        <v>-1619365.392</v>
      </c>
    </row>
    <row r="50" spans="2:9" x14ac:dyDescent="0.25">
      <c r="B50" s="2"/>
      <c r="C50" s="4"/>
      <c r="E50" s="4"/>
      <c r="G50" s="11">
        <v>0</v>
      </c>
      <c r="I50" s="11">
        <v>0</v>
      </c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-3465352.5860000001</v>
      </c>
      <c r="H54" s="8"/>
      <c r="I54" s="12">
        <f>SUM(I42:I53)</f>
        <v>-19308309.915000003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28</v>
      </c>
      <c r="E57" s="4"/>
      <c r="G57" s="11">
        <v>-28480.655999999999</v>
      </c>
      <c r="I57" s="11">
        <v>-175139.95199999999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-28480.655999999999</v>
      </c>
      <c r="H61" s="8"/>
      <c r="I61" s="12">
        <f>SUM(I57:I60)</f>
        <v>-175139.95199999999</v>
      </c>
    </row>
    <row r="62" spans="2:9" x14ac:dyDescent="0.25">
      <c r="B62" s="2"/>
    </row>
    <row r="63" spans="2:9" x14ac:dyDescent="0.25">
      <c r="B63" s="2" t="s">
        <v>15</v>
      </c>
    </row>
    <row r="64" spans="2:9" x14ac:dyDescent="0.25">
      <c r="B64" s="2"/>
      <c r="C64" s="4" t="s">
        <v>27</v>
      </c>
      <c r="E64" s="4"/>
      <c r="G64" s="11">
        <v>-468190.897</v>
      </c>
      <c r="I64" s="11">
        <v>-2895693.656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-468190.897</v>
      </c>
      <c r="H68" s="8"/>
      <c r="I68" s="12">
        <f>SUM(I64:I67)</f>
        <v>-2895693.656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-505348.755</v>
      </c>
      <c r="I70" s="11">
        <v>-3147125.8820000002</v>
      </c>
    </row>
    <row r="71" spans="2:10" x14ac:dyDescent="0.25">
      <c r="B71" s="2"/>
    </row>
    <row r="72" spans="2:10" x14ac:dyDescent="0.25">
      <c r="B72" s="3" t="s">
        <v>29</v>
      </c>
      <c r="E72" s="13"/>
      <c r="F72" s="14"/>
      <c r="G72" s="15">
        <f>+G38+G54+G61+G68+G70+G28+G21</f>
        <v>1262172.777</v>
      </c>
      <c r="H72" s="14"/>
      <c r="I72" s="15">
        <f>+I38+I54+I61+I68+I70+I28+I21</f>
        <v>-985024.29999999888</v>
      </c>
    </row>
    <row r="74" spans="2:10" x14ac:dyDescent="0.25">
      <c r="C74" s="1" t="s">
        <v>30</v>
      </c>
    </row>
    <row r="76" spans="2:10" x14ac:dyDescent="0.25">
      <c r="G76" s="21"/>
      <c r="H76" s="21"/>
      <c r="I76" s="21"/>
    </row>
    <row r="77" spans="2:10" x14ac:dyDescent="0.25">
      <c r="G77" s="19"/>
      <c r="H77" s="19"/>
      <c r="I77" s="19"/>
      <c r="J77" s="20"/>
    </row>
    <row r="78" spans="2:10" ht="15.6" x14ac:dyDescent="0.3">
      <c r="G78" s="22"/>
      <c r="H78" s="22"/>
      <c r="I78" s="22"/>
      <c r="J78" s="20"/>
    </row>
    <row r="79" spans="2:10" x14ac:dyDescent="0.25">
      <c r="G79" s="18"/>
      <c r="H79" s="18"/>
      <c r="I79" s="18"/>
      <c r="J79" s="20"/>
    </row>
    <row r="80" spans="2:10" x14ac:dyDescent="0.25">
      <c r="G80" s="18"/>
      <c r="H80" s="18"/>
      <c r="I80" s="18"/>
      <c r="J80" s="20"/>
    </row>
    <row r="81" spans="7:10" x14ac:dyDescent="0.25">
      <c r="G81" s="18"/>
      <c r="H81" s="18"/>
      <c r="I81" s="18"/>
      <c r="J81" s="20"/>
    </row>
    <row r="82" spans="7:10" x14ac:dyDescent="0.25">
      <c r="G82" s="21"/>
      <c r="H82" s="18"/>
      <c r="I82" s="21"/>
      <c r="J82" s="9"/>
    </row>
    <row r="83" spans="7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Solange</cp:lastModifiedBy>
  <dcterms:created xsi:type="dcterms:W3CDTF">2016-03-02T15:52:35Z</dcterms:created>
  <dcterms:modified xsi:type="dcterms:W3CDTF">2020-09-22T15:57:59Z</dcterms:modified>
</cp:coreProperties>
</file>