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herreram\carolaherreram\Contabilidad\CIERRES\2018\Septiembre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68" i="1" l="1"/>
  <c r="I61" i="1" l="1"/>
  <c r="I54" i="1"/>
  <c r="G68" i="1" l="1"/>
  <c r="G61" i="1" l="1"/>
  <c r="G54" i="1" l="1"/>
  <c r="G28" i="1" l="1"/>
  <c r="I28" i="1"/>
  <c r="G38" i="1"/>
  <c r="I38" i="1"/>
  <c r="G21" i="1"/>
  <c r="G72" i="1" l="1"/>
  <c r="I21" i="1"/>
  <c r="I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<sst xmlns="http://schemas.openxmlformats.org/spreadsheetml/2006/main" count="49" uniqueCount="43">
  <si>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</si>
  <si>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</si>
  <si>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</si>
  <si>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</si>
  <si>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</si>
  <si>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</si>
  <si>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</si>
  <si>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</si>
  <si>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</si>
  <si>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</si>
  <si>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</si>
  <si>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</si>
  <si>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</si>
  <si>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</si>
  <si>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</si>
  <si>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</si>
  <si>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</si>
  <si>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</si>
  <si>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</si>
  <si>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</si>
  <si>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</si>
  <si>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</si>
  <si>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</si>
  <si>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</si>
  <si>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</si>
  <si>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</si>
  <si>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</si>
  <si>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Programas Temática CONS. PROB. DE ALCOHOL Y OTRAS DROGAS</t>
  </si>
  <si>
    <t>Programas Temática ADULTO MAYOR</t>
  </si>
  <si>
    <t>Programas Temática DISCAPACIDAD MENTAL</t>
  </si>
  <si>
    <t>Programas Temática EDUCACION INICIAL</t>
  </si>
  <si>
    <t>Programas Temática INFANTO ADOLESCENTE</t>
  </si>
  <si>
    <t>Programas Temática PERSONAS EN SITUACION DE CALLE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</si>
  <si>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</si>
  <si>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</si>
  <si>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</si>
  <si>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</si>
  <si>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</si>
  <si>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</si>
  <si>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Programas Temática REINSERCION EDUCATIVA</t>
  </si>
  <si>
    <t>Programas Temática INCLUSION LABORAL</t>
  </si>
  <si>
    <t>Programas Temática VIOLENCIA DE GENERO</t>
  </si>
  <si>
    <t>Año o período de la Tabla IFAF :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</si>
</sst>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reram/carolaherreram/Contabilidad/Estados%20Financieros/Corporativo/2018/Sep/Consolidado_0920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S11">
            <v>2151257.3470000001</v>
          </cell>
          <cell r="BW11">
            <v>19457739.613000002</v>
          </cell>
        </row>
        <row r="16">
          <cell r="BS16">
            <v>9214.1779999999999</v>
          </cell>
          <cell r="BW16">
            <v>103048.14200000001</v>
          </cell>
        </row>
        <row r="22">
          <cell r="BS22">
            <v>104706.58900000001</v>
          </cell>
          <cell r="BW22">
            <v>426133.30699999997</v>
          </cell>
        </row>
        <row r="26">
          <cell r="BS26">
            <v>7495.7980000000007</v>
          </cell>
          <cell r="BW26">
            <v>213252.829</v>
          </cell>
        </row>
        <row r="31">
          <cell r="BS31">
            <v>39762.145000000004</v>
          </cell>
          <cell r="BW31">
            <v>703366.04299999995</v>
          </cell>
        </row>
        <row r="33">
          <cell r="BS33">
            <v>987.32799999999997</v>
          </cell>
          <cell r="BW33">
            <v>26144.457999999999</v>
          </cell>
        </row>
        <row r="36">
          <cell r="BS36">
            <v>-579328.81299999997</v>
          </cell>
          <cell r="BW36">
            <v>-5422988.1830000002</v>
          </cell>
        </row>
        <row r="46">
          <cell r="BS46">
            <v>-45969.033000000003</v>
          </cell>
          <cell r="BW46">
            <v>-262245.45499999996</v>
          </cell>
        </row>
        <row r="47">
          <cell r="BS47">
            <v>-15812.800999999999</v>
          </cell>
          <cell r="BW47">
            <v>-127095.341</v>
          </cell>
        </row>
        <row r="50">
          <cell r="BS50">
            <v>-3404.74</v>
          </cell>
          <cell r="BW50">
            <v>-37401.497000000003</v>
          </cell>
        </row>
        <row r="51">
          <cell r="BS51">
            <v>-28232.27099999995</v>
          </cell>
          <cell r="BW51">
            <v>109210.26099999994</v>
          </cell>
        </row>
        <row r="52">
          <cell r="BS52">
            <v>0</v>
          </cell>
          <cell r="BW52">
            <v>897472.63299999991</v>
          </cell>
        </row>
        <row r="55">
          <cell r="BS55">
            <v>1604685.7080000001</v>
          </cell>
          <cell r="BW55">
            <v>13099124.177999999</v>
          </cell>
        </row>
        <row r="86">
          <cell r="BS86">
            <v>492561.94900000002</v>
          </cell>
          <cell r="BW86">
            <v>1480279.8049999999</v>
          </cell>
        </row>
        <row r="92">
          <cell r="BS92">
            <v>-12656.16</v>
          </cell>
          <cell r="BW92">
            <v>-87537.339000000007</v>
          </cell>
        </row>
        <row r="95">
          <cell r="BS95">
            <v>93750.359999999986</v>
          </cell>
          <cell r="BW95">
            <v>859099.01699999999</v>
          </cell>
        </row>
        <row r="97">
          <cell r="BS97">
            <v>52124.671000000002</v>
          </cell>
          <cell r="BW97">
            <v>499058.80099999998</v>
          </cell>
        </row>
        <row r="98">
          <cell r="BS98">
            <v>67773.788</v>
          </cell>
          <cell r="BW98">
            <v>376339.47</v>
          </cell>
        </row>
        <row r="99">
          <cell r="BS99">
            <v>0</v>
          </cell>
          <cell r="BW99">
            <v>0</v>
          </cell>
        </row>
        <row r="101">
          <cell r="BS101">
            <v>0</v>
          </cell>
          <cell r="BW101">
            <v>602000</v>
          </cell>
        </row>
        <row r="102">
          <cell r="BS102">
            <v>0</v>
          </cell>
          <cell r="BW102">
            <v>1175</v>
          </cell>
        </row>
        <row r="103">
          <cell r="BS103">
            <v>0</v>
          </cell>
          <cell r="BW103">
            <v>0</v>
          </cell>
        </row>
        <row r="105">
          <cell r="BS105">
            <v>-459.779</v>
          </cell>
          <cell r="BW105">
            <v>-7953.5730000000003</v>
          </cell>
        </row>
        <row r="106">
          <cell r="BS106">
            <v>0</v>
          </cell>
          <cell r="BW106">
            <v>0</v>
          </cell>
        </row>
        <row r="107">
          <cell r="BS107">
            <v>-50821.343999999997</v>
          </cell>
          <cell r="BW107">
            <v>-336760.80300000001</v>
          </cell>
        </row>
        <row r="108">
          <cell r="BS108">
            <v>-1E-3</v>
          </cell>
          <cell r="BW108">
            <v>-401742.96799999999</v>
          </cell>
        </row>
        <row r="109">
          <cell r="BS109">
            <v>0</v>
          </cell>
          <cell r="BW109">
            <v>0</v>
          </cell>
        </row>
        <row r="110">
          <cell r="BS110">
            <v>-22365.785</v>
          </cell>
          <cell r="BW110">
            <v>-161432.106</v>
          </cell>
        </row>
        <row r="111">
          <cell r="BS111">
            <v>136590.106</v>
          </cell>
          <cell r="BW111">
            <v>1193578.8470000001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A48" zoomScale="80" zoomScaleNormal="80" workbookViewId="0">
      <selection activeCell="G75" sqref="G75:J76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67.4414062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37</v>
      </c>
      <c r="I2" s="17" t="s">
        <v>38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Fund.Nominal'!$BS$11+'[1]EERR Fund.Nominal'!$BS$36+'[1]EERR Fund.Nominal'!$BS$51</f>
        <v>1543696.263</v>
      </c>
      <c r="I11" s="11">
        <f>+'[1]EERR Fund.Nominal'!$BW$11+'[1]EERR Fund.Nominal'!$BW$36+'[1]EERR Fund.Nominal'!$BW$51</f>
        <v>14143961.691000002</v>
      </c>
    </row>
    <row r="12" spans="2:9" x14ac:dyDescent="0.25">
      <c r="C12" s="4" t="s">
        <v>18</v>
      </c>
      <c r="E12" s="4"/>
      <c r="G12" s="11">
        <f>+'[1]EERR Fund.Nominal'!$BS$31+'[1]EERR Fund.Nominal'!$BS$33+'[1]EERR Fund.Nominal'!$BS$52+'[1]EERR Fund.Nominal'!$BS$16+'[1]EERR Fund.Nominal'!$BS$50</f>
        <v>46558.911000000007</v>
      </c>
      <c r="I12" s="11">
        <f>+'[1]EERR Fund.Nominal'!$BW$31+'[1]EERR Fund.Nominal'!$BW$33+'[1]EERR Fund.Nominal'!$BW$52+'[1]EERR Fund.Nominal'!$BW$16+'[1]EERR Fund.Nominal'!$BW$50</f>
        <v>1692629.7789999999</v>
      </c>
    </row>
    <row r="13" spans="2:9" x14ac:dyDescent="0.25">
      <c r="C13" s="4" t="s">
        <v>19</v>
      </c>
      <c r="E13" s="4"/>
      <c r="G13" s="11">
        <f>+'[1]EERR Fund.Nominal'!$BS$22+'[1]EERR Fund.Nominal'!$BS$46</f>
        <v>58737.556000000004</v>
      </c>
      <c r="I13" s="11">
        <f>+'[1]EERR Fund.Nominal'!$BW$22+'[1]EERR Fund.Nominal'!$BW$46</f>
        <v>163887.85200000001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1648992.7300000002</v>
      </c>
      <c r="H21" s="8"/>
      <c r="I21" s="12">
        <f>SUM(I11:I20)</f>
        <v>16000479.322000001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Fund.Nominal'!$BS$111</f>
        <v>136590.106</v>
      </c>
      <c r="I24" s="11">
        <f>+'[1]EERR Fund.Nominal'!$BW$111</f>
        <v>1193578.8470000001</v>
      </c>
    </row>
    <row r="25" spans="2:9" x14ac:dyDescent="0.25">
      <c r="C25" s="4" t="s">
        <v>24</v>
      </c>
      <c r="E25" s="4"/>
      <c r="G25" s="11">
        <f>+'[1]EERR Fund.Nominal'!$BS$55</f>
        <v>1604685.7080000001</v>
      </c>
      <c r="I25" s="11">
        <f>+'[1]EERR Fund.Nominal'!$BW$55</f>
        <v>13099124.177999999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1741275.814</v>
      </c>
      <c r="H28" s="8"/>
      <c r="I28" s="12">
        <f>SUM(I24:I27)</f>
        <v>14292703.024999999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Fund.Nominal'!$BS$26+'[1]EERR Fund.Nominal'!$BS$47</f>
        <v>-8317.0029999999988</v>
      </c>
      <c r="I32" s="11">
        <f>+'[1]EERR Fund.Nominal'!$BW$26+'[1]EERR Fund.Nominal'!$BW$47</f>
        <v>86157.487999999998</v>
      </c>
    </row>
    <row r="33" spans="2:10" x14ac:dyDescent="0.25">
      <c r="B33" s="2"/>
      <c r="C33" s="4" t="s">
        <v>21</v>
      </c>
      <c r="E33" s="4"/>
      <c r="G33" s="11">
        <f>+'[1]EERR Fund.Nominal'!$BS$95+'[1]EERR Fund.Nominal'!$BS$101+'[1]EERR Fund.Nominal'!$BS$105+'[1]EERR Fund.Nominal'!$BS$108+'[1]EERR Fund.Nominal'!$BS$110</f>
        <v>70924.794999999984</v>
      </c>
      <c r="I33" s="11">
        <f>+'[1]EERR Fund.Nominal'!$BW$95+'[1]EERR Fund.Nominal'!$BW$101+'[1]EERR Fund.Nominal'!$BW$105+'[1]EERR Fund.Nominal'!$BW$108+'[1]EERR Fund.Nominal'!$BW$110</f>
        <v>889970.36999999976</v>
      </c>
    </row>
    <row r="34" spans="2:10" x14ac:dyDescent="0.25">
      <c r="B34" s="2"/>
      <c r="C34" s="4" t="s">
        <v>22</v>
      </c>
      <c r="E34" s="4"/>
      <c r="G34" s="11">
        <f>+'[1]EERR Fund.Nominal'!$BS$97</f>
        <v>52124.671000000002</v>
      </c>
      <c r="I34" s="11">
        <f>+'[1]EERR Fund.Nominal'!$BW$97</f>
        <v>499058.80099999998</v>
      </c>
    </row>
    <row r="35" spans="2:10" x14ac:dyDescent="0.25">
      <c r="B35" s="2"/>
      <c r="C35" s="4" t="s">
        <v>23</v>
      </c>
      <c r="E35" s="4"/>
      <c r="G35" s="11">
        <f>+'[1]EERR Fund.Nominal'!$BS$98+'[1]EERR Fund.Nominal'!$BS$99+'[1]EERR Fund.Nominal'!$BS$102+'[1]EERR Fund.Nominal'!$BS$103+'[1]EERR Fund.Nominal'!$BS$106+'[1]EERR Fund.Nominal'!$BS$107+'[1]EERR Fund.Nominal'!$BS$109</f>
        <v>16952.444000000003</v>
      </c>
      <c r="I35" s="11">
        <f>+'[1]EERR Fund.Nominal'!$BW$98+'[1]EERR Fund.Nominal'!$BW$99+'[1]EERR Fund.Nominal'!$BW$102+'[1]EERR Fund.Nominal'!$BW$103+'[1]EERR Fund.Nominal'!$BW$106+'[1]EERR Fund.Nominal'!$BW$107+'[1]EERR Fund.Nominal'!$BW$109</f>
        <v>40753.666999999958</v>
      </c>
    </row>
    <row r="36" spans="2:10" x14ac:dyDescent="0.25">
      <c r="B36" s="2"/>
      <c r="C36" s="4" t="s">
        <v>25</v>
      </c>
      <c r="E36" s="4"/>
      <c r="G36" s="11">
        <f>+'[1]EERR Fund.Nominal'!$BS$86+'[1]EERR Fund.Nominal'!$BS$92</f>
        <v>479905.78900000005</v>
      </c>
      <c r="I36" s="11">
        <f>+'[1]EERR Fund.Nominal'!$BW$86+'[1]EERR Fund.Nominal'!$BW$92</f>
        <v>1392742.466</v>
      </c>
    </row>
    <row r="37" spans="2:10" x14ac:dyDescent="0.25">
      <c r="B37" s="2"/>
      <c r="C37" s="4"/>
      <c r="E37" s="4"/>
      <c r="G37" s="11"/>
      <c r="I37" s="11"/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611590.696</v>
      </c>
      <c r="H38" s="8"/>
      <c r="I38" s="12">
        <f>SUM(I32:I37)</f>
        <v>2908682.7919999994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28</v>
      </c>
      <c r="E42" s="4"/>
      <c r="G42" s="11">
        <v>-741004.15899999999</v>
      </c>
      <c r="I42" s="11">
        <v>-6952792.642</v>
      </c>
    </row>
    <row r="43" spans="2:10" x14ac:dyDescent="0.25">
      <c r="B43" s="2"/>
      <c r="C43" s="4" t="s">
        <v>27</v>
      </c>
      <c r="E43" s="4"/>
      <c r="G43" s="11">
        <v>-328028.95500000002</v>
      </c>
      <c r="I43" s="11">
        <v>-2540168.872</v>
      </c>
    </row>
    <row r="44" spans="2:10" x14ac:dyDescent="0.25">
      <c r="B44" s="2"/>
      <c r="C44" s="4" t="s">
        <v>29</v>
      </c>
      <c r="E44" s="4"/>
      <c r="G44" s="11">
        <v>-295541.59899999999</v>
      </c>
      <c r="I44" s="11">
        <v>-2395110.2480000001</v>
      </c>
    </row>
    <row r="45" spans="2:10" x14ac:dyDescent="0.25">
      <c r="B45" s="2"/>
      <c r="C45" s="4" t="s">
        <v>39</v>
      </c>
      <c r="E45" s="4"/>
      <c r="G45" s="11">
        <v>-279119.03499999997</v>
      </c>
      <c r="I45" s="11">
        <v>-2273558.051</v>
      </c>
    </row>
    <row r="46" spans="2:10" x14ac:dyDescent="0.25">
      <c r="B46" s="2"/>
      <c r="C46" s="4" t="s">
        <v>30</v>
      </c>
      <c r="E46" s="4"/>
      <c r="G46" s="11">
        <v>-558810.21600000001</v>
      </c>
      <c r="I46" s="11">
        <v>-4904159.3779999996</v>
      </c>
    </row>
    <row r="47" spans="2:10" x14ac:dyDescent="0.25">
      <c r="B47" s="2"/>
      <c r="C47" s="4" t="s">
        <v>40</v>
      </c>
      <c r="E47" s="4"/>
      <c r="G47" s="11">
        <v>-96272.835000000006</v>
      </c>
      <c r="I47" s="11">
        <v>-783338.12600000005</v>
      </c>
    </row>
    <row r="48" spans="2:10" x14ac:dyDescent="0.25">
      <c r="B48" s="2"/>
      <c r="C48" s="4" t="s">
        <v>31</v>
      </c>
      <c r="E48" s="4"/>
      <c r="G48" s="11">
        <v>-126812.549</v>
      </c>
      <c r="I48" s="11">
        <v>-1133840.1510000001</v>
      </c>
    </row>
    <row r="49" spans="2:9" x14ac:dyDescent="0.25">
      <c r="B49" s="2"/>
      <c r="C49" s="4" t="s">
        <v>41</v>
      </c>
      <c r="E49" s="4"/>
      <c r="G49" s="11">
        <v>0</v>
      </c>
      <c r="I49" s="11">
        <v>-43133.784</v>
      </c>
    </row>
    <row r="50" spans="2:9" x14ac:dyDescent="0.25">
      <c r="B50" s="2"/>
      <c r="C50" s="4" t="s">
        <v>32</v>
      </c>
      <c r="E50" s="4"/>
      <c r="G50" s="11">
        <v>-650433.88399999996</v>
      </c>
      <c r="I50" s="11">
        <v>-5139138.165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-3076023.2319999998</v>
      </c>
      <c r="H54" s="8"/>
      <c r="I54" s="12">
        <f>SUM(I42:I53)</f>
        <v>-26165239.416999999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34</v>
      </c>
      <c r="E57" s="4"/>
      <c r="G57" s="11">
        <v>-32195.714</v>
      </c>
      <c r="I57" s="11">
        <v>-299342.09700000001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-32195.714</v>
      </c>
      <c r="H61" s="8"/>
      <c r="I61" s="12">
        <f>SUM(I57:I60)</f>
        <v>-299342.09700000001</v>
      </c>
    </row>
    <row r="62" spans="2:9" x14ac:dyDescent="0.25">
      <c r="B62" s="2"/>
    </row>
    <row r="63" spans="2:9" x14ac:dyDescent="0.25">
      <c r="B63" s="2" t="s">
        <v>15</v>
      </c>
      <c r="I63" s="7"/>
    </row>
    <row r="64" spans="2:9" x14ac:dyDescent="0.25">
      <c r="B64" s="2"/>
      <c r="C64" s="4" t="s">
        <v>33</v>
      </c>
      <c r="E64" s="4"/>
      <c r="G64" s="11">
        <v>-418603.35399999999</v>
      </c>
      <c r="H64" s="7">
        <v>0</v>
      </c>
      <c r="I64" s="11">
        <v>-3550135.0889999946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-418603.35399999999</v>
      </c>
      <c r="H68" s="8"/>
      <c r="I68" s="12">
        <f>SUM(I64:I67)</f>
        <v>-3550135.0889999946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-654498.37300000002</v>
      </c>
      <c r="I70" s="11">
        <v>-5625843.3190000001</v>
      </c>
    </row>
    <row r="71" spans="2:10" x14ac:dyDescent="0.25">
      <c r="B71" s="2"/>
    </row>
    <row r="72" spans="2:10" x14ac:dyDescent="0.25">
      <c r="B72" s="3" t="s">
        <v>35</v>
      </c>
      <c r="E72" s="13"/>
      <c r="F72" s="14"/>
      <c r="G72" s="15">
        <f>+G38+G54+G61+G68+G70+G28+G21</f>
        <v>-179461.43299999973</v>
      </c>
      <c r="H72" s="14"/>
      <c r="I72" s="15">
        <f>+I38+I54+I61+I68+I70+I28+I21</f>
        <v>-2438694.7829999961</v>
      </c>
    </row>
    <row r="74" spans="2:10" x14ac:dyDescent="0.25">
      <c r="C74" s="1" t="s">
        <v>36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18"/>
      <c r="I78" s="18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(FZA-Metropolitana)</cp:lastModifiedBy>
  <dcterms:created xsi:type="dcterms:W3CDTF">2016-03-02T15:52:35Z</dcterms:created>
  <dcterms:modified xsi:type="dcterms:W3CDTF">2019-01-03T19:22:07Z</dcterms:modified>
</cp:coreProperties>
</file>