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9\01_ene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I33" i="1" l="1"/>
  <c r="I24" i="1"/>
  <c r="G24" i="1"/>
  <c r="G37" i="1" l="1"/>
  <c r="G35" i="1" l="1"/>
  <c r="G34" i="1"/>
  <c r="G33" i="1"/>
  <c r="G36" i="1"/>
  <c r="I32" i="1" l="1"/>
  <c r="G32" i="1"/>
  <c r="I25" i="1"/>
  <c r="G25" i="1"/>
  <c r="I13" i="1"/>
  <c r="G13" i="1"/>
  <c r="I12" i="1"/>
  <c r="G12" i="1"/>
  <c r="I11" i="1"/>
  <c r="G11" i="1"/>
  <c r="G38" i="1" l="1"/>
  <c r="I68" i="1" l="1"/>
  <c r="I61" i="1" l="1"/>
  <c r="I54" i="1"/>
  <c r="G68" i="1" l="1"/>
  <c r="G61" i="1" l="1"/>
  <c r="G54" i="1" l="1"/>
  <c r="G28" i="1" l="1"/>
  <c r="I28" i="1"/>
  <c r="I38" i="1"/>
  <c r="G21" i="1"/>
  <c r="G72" i="1" s="1"/>
  <c r="I21" i="1" l="1"/>
  <c r="I72" i="1" s="1"/>
</calcChain>
</file>

<file path=xl/sharedStrings.xml><?xml version="1.0" encoding="utf-8"?>
<sst xmlns="http://schemas.openxmlformats.org/spreadsheetml/2006/main" count="50" uniqueCount="44">
  <si>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</si>
  <si>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</si>
  <si>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</si>
  <si>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</si>
  <si>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</si>
  <si>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</si>
  <si>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</si>
  <si>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</si>
  <si>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</si>
  <si>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</si>
  <si>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</si>
  <si>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</si>
  <si>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</si>
  <si>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</si>
  <si>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</si>
  <si>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</si>
  <si>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</si>
  <si>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</si>
  <si>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</si>
  <si>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</si>
  <si>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</si>
  <si>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</si>
  <si>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</si>
  <si>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</si>
  <si>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</si>
  <si>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</si>
  <si>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</si>
  <si>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</si>
  <si>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</si>
  <si>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</si>
  <si>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</si>
  <si>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</si>
  <si>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</si>
  <si>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</si>
  <si>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</si>
  <si>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</si>
  <si>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</si>
  <si>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</si>
  <si>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</si>
  <si>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</si>
  <si>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</si>
  <si>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Programas Temática VIOLENCIA DE GENERO</t>
  </si>
  <si>
    <t>Ingresos EERR</t>
  </si>
  <si>
    <t>Año o período de la Tabla IFAF :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</si>
</sst>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9/01_ene/Consolidado_01201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2391006</v>
          </cell>
          <cell r="BW11">
            <v>2391006</v>
          </cell>
        </row>
        <row r="16">
          <cell r="BS16">
            <v>19816</v>
          </cell>
          <cell r="BW16">
            <v>19816</v>
          </cell>
        </row>
        <row r="22">
          <cell r="BS22">
            <v>8834</v>
          </cell>
          <cell r="BW22">
            <v>8834</v>
          </cell>
        </row>
        <row r="26">
          <cell r="BS26">
            <v>18567</v>
          </cell>
          <cell r="BW26">
            <v>18567</v>
          </cell>
        </row>
        <row r="31">
          <cell r="BS31">
            <v>42107</v>
          </cell>
          <cell r="BW31">
            <v>42107</v>
          </cell>
        </row>
        <row r="33">
          <cell r="BS33">
            <v>1423</v>
          </cell>
          <cell r="BW33">
            <v>1423</v>
          </cell>
        </row>
        <row r="36">
          <cell r="BS36">
            <v>-700363</v>
          </cell>
          <cell r="BW36">
            <v>-700363</v>
          </cell>
        </row>
        <row r="46">
          <cell r="BS46">
            <v>-390</v>
          </cell>
          <cell r="BW46">
            <v>-390</v>
          </cell>
        </row>
        <row r="47">
          <cell r="BS47">
            <v>-15859</v>
          </cell>
          <cell r="BW47">
            <v>-15859</v>
          </cell>
        </row>
        <row r="50">
          <cell r="BS50">
            <v>-2000</v>
          </cell>
          <cell r="BW50">
            <v>-2000</v>
          </cell>
        </row>
        <row r="51">
          <cell r="BS51">
            <v>122103.04099999997</v>
          </cell>
          <cell r="BW51">
            <v>122103.04099999997</v>
          </cell>
        </row>
        <row r="52">
          <cell r="BS52">
            <v>34924</v>
          </cell>
          <cell r="BW52">
            <v>34924</v>
          </cell>
        </row>
        <row r="55">
          <cell r="BS55">
            <v>1140248</v>
          </cell>
          <cell r="BW55">
            <v>1140248</v>
          </cell>
        </row>
        <row r="88">
          <cell r="BS88">
            <v>9115</v>
          </cell>
          <cell r="BW88">
            <v>9115</v>
          </cell>
        </row>
        <row r="94">
          <cell r="BS94">
            <v>-9846</v>
          </cell>
          <cell r="BW94">
            <v>-9846</v>
          </cell>
        </row>
        <row r="96">
          <cell r="BS96">
            <v>101154</v>
          </cell>
        </row>
        <row r="98">
          <cell r="BS98">
            <v>54375</v>
          </cell>
          <cell r="BW98">
            <v>54375</v>
          </cell>
        </row>
        <row r="99">
          <cell r="BS99">
            <v>39660</v>
          </cell>
          <cell r="BW99">
            <v>39660</v>
          </cell>
        </row>
        <row r="100">
          <cell r="BS100">
            <v>0</v>
          </cell>
          <cell r="BW100">
            <v>0</v>
          </cell>
        </row>
        <row r="102">
          <cell r="BS102">
            <v>0</v>
          </cell>
        </row>
        <row r="103">
          <cell r="BS103">
            <v>0</v>
          </cell>
          <cell r="BW103">
            <v>0</v>
          </cell>
        </row>
        <row r="104">
          <cell r="BS104">
            <v>0</v>
          </cell>
          <cell r="BW104">
            <v>0</v>
          </cell>
        </row>
        <row r="107">
          <cell r="BS107">
            <v>-524</v>
          </cell>
        </row>
        <row r="108">
          <cell r="BS108">
            <v>0</v>
          </cell>
          <cell r="BW108">
            <v>0</v>
          </cell>
        </row>
        <row r="109">
          <cell r="BS109">
            <v>-29984</v>
          </cell>
          <cell r="BW109">
            <v>-29984</v>
          </cell>
        </row>
        <row r="110">
          <cell r="BS110">
            <v>0</v>
          </cell>
        </row>
        <row r="112">
          <cell r="BS112">
            <v>-11981</v>
          </cell>
        </row>
        <row r="113">
          <cell r="BS113">
            <v>159262</v>
          </cell>
          <cell r="BW113">
            <v>159262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A34" zoomScale="80" zoomScaleNormal="80" workbookViewId="0">
      <selection activeCell="G72" sqref="G72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67.4414062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43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Fund.Nominal'!$BS$36+'[1]EERR Fund.Nominal'!$BS$51</f>
        <v>1812746.041</v>
      </c>
      <c r="I11" s="11">
        <f>+'[1]EERR Fund.Nominal'!$BW$11+'[1]EERR Fund.Nominal'!$BW$36+'[1]EERR Fund.Nominal'!$BW$51</f>
        <v>1812746.041</v>
      </c>
    </row>
    <row r="12" spans="2:9" x14ac:dyDescent="0.25">
      <c r="C12" s="4" t="s">
        <v>18</v>
      </c>
      <c r="E12" s="4"/>
      <c r="G12" s="11">
        <f>+'[1]EERR Fund.Nominal'!$BS$31+'[1]EERR Fund.Nominal'!$BS$33+'[1]EERR Fund.Nominal'!$BS$52+'[1]EERR Fund.Nominal'!$BS$16+'[1]EERR Fund.Nominal'!$BS$50</f>
        <v>96270</v>
      </c>
      <c r="I12" s="11">
        <f>+'[1]EERR Fund.Nominal'!$BW$31+'[1]EERR Fund.Nominal'!$BW$33+'[1]EERR Fund.Nominal'!$BW$52+'[1]EERR Fund.Nominal'!$BW$16+'[1]EERR Fund.Nominal'!$BW$50</f>
        <v>96270</v>
      </c>
    </row>
    <row r="13" spans="2:9" x14ac:dyDescent="0.25">
      <c r="C13" s="4" t="s">
        <v>19</v>
      </c>
      <c r="E13" s="4"/>
      <c r="G13" s="11">
        <f>+'[1]EERR Fund.Nominal'!$BS$22+'[1]EERR Fund.Nominal'!$BS$46</f>
        <v>8444</v>
      </c>
      <c r="I13" s="11">
        <f>+'[1]EERR Fund.Nominal'!$BW$22+'[1]EERR Fund.Nominal'!$BW$46</f>
        <v>8444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1917460.041</v>
      </c>
      <c r="H21" s="8"/>
      <c r="I21" s="12">
        <f>SUM(I11:I20)</f>
        <v>1917460.041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Fund.Nominal'!$BS$113</f>
        <v>159262</v>
      </c>
      <c r="I24" s="11">
        <f>+'[1]EERR Fund.Nominal'!$BW$113</f>
        <v>159262</v>
      </c>
    </row>
    <row r="25" spans="2:9" x14ac:dyDescent="0.25">
      <c r="C25" s="4" t="s">
        <v>24</v>
      </c>
      <c r="E25" s="4"/>
      <c r="G25" s="11">
        <f>+'[1]EERR Fund.Nominal'!$BS$55</f>
        <v>1140248</v>
      </c>
      <c r="I25" s="11">
        <f>+'[1]EERR Fund.Nominal'!$BW$55</f>
        <v>1140248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1299510</v>
      </c>
      <c r="H28" s="8"/>
      <c r="I28" s="12">
        <f>SUM(I24:I27)</f>
        <v>1299510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Fund.Nominal'!$BS$26+'[1]EERR Fund.Nominal'!$BS$47</f>
        <v>2708</v>
      </c>
      <c r="I32" s="11">
        <f>+'[1]EERR Fund.Nominal'!$BW$26+'[1]EERR Fund.Nominal'!$BW$47</f>
        <v>2708</v>
      </c>
    </row>
    <row r="33" spans="2:10" x14ac:dyDescent="0.25">
      <c r="B33" s="2"/>
      <c r="C33" s="4" t="s">
        <v>21</v>
      </c>
      <c r="E33" s="4"/>
      <c r="G33" s="11">
        <f>+'[1]EERR Fund.Nominal'!$BS$96+'[1]EERR Fund.Nominal'!$BS$102+'[1]EERR Fund.Nominal'!$BS$107+'[1]EERR Fund.Nominal'!$BS$110+'[1]EERR Fund.Nominal'!$BS$112</f>
        <v>88649</v>
      </c>
      <c r="I33" s="11">
        <f>+'[1]EERR Fund.Nominal'!$BS$96+'[1]EERR Fund.Nominal'!$BS$102+'[1]EERR Fund.Nominal'!$BS$107+'[1]EERR Fund.Nominal'!$BS$110+'[1]EERR Fund.Nominal'!$BS$112</f>
        <v>88649</v>
      </c>
    </row>
    <row r="34" spans="2:10" x14ac:dyDescent="0.25">
      <c r="B34" s="2"/>
      <c r="C34" s="4" t="s">
        <v>22</v>
      </c>
      <c r="E34" s="4"/>
      <c r="G34" s="11">
        <f>+'[1]EERR Fund.Nominal'!$BS$98</f>
        <v>54375</v>
      </c>
      <c r="I34" s="11">
        <f>+'[1]EERR Fund.Nominal'!$BW$98</f>
        <v>54375</v>
      </c>
    </row>
    <row r="35" spans="2:10" x14ac:dyDescent="0.25">
      <c r="B35" s="2"/>
      <c r="C35" s="4" t="s">
        <v>23</v>
      </c>
      <c r="E35" s="4"/>
      <c r="G35" s="11">
        <f>+'[1]EERR Fund.Nominal'!$BS$99+'[1]EERR Fund.Nominal'!$BS$100+'[1]EERR Fund.Nominal'!$BS$103+'[1]EERR Fund.Nominal'!$BS$108+'[1]EERR Fund.Nominal'!$BS$109</f>
        <v>9676</v>
      </c>
      <c r="I35" s="11">
        <f>+'[1]EERR Fund.Nominal'!$BW$99+'[1]EERR Fund.Nominal'!$BW$100+'[1]EERR Fund.Nominal'!$BW$103+'[1]EERR Fund.Nominal'!$BW$108+'[1]EERR Fund.Nominal'!$BW$109</f>
        <v>9676</v>
      </c>
    </row>
    <row r="36" spans="2:10" x14ac:dyDescent="0.25">
      <c r="B36" s="2"/>
      <c r="C36" s="4" t="s">
        <v>25</v>
      </c>
      <c r="E36" s="4"/>
      <c r="G36" s="11">
        <f>+'[1]EERR Fund.Nominal'!$BS$88+'[1]EERR Fund.Nominal'!$BS$94</f>
        <v>-731</v>
      </c>
      <c r="I36" s="11">
        <f>+'[1]EERR Fund.Nominal'!$BW$88+'[1]EERR Fund.Nominal'!$BW$94</f>
        <v>-731</v>
      </c>
    </row>
    <row r="37" spans="2:10" x14ac:dyDescent="0.25">
      <c r="B37" s="2"/>
      <c r="C37" s="4" t="s">
        <v>42</v>
      </c>
      <c r="E37" s="4"/>
      <c r="G37" s="11">
        <f>+'[1]EERR Fund.Nominal'!$BS$104</f>
        <v>0</v>
      </c>
      <c r="I37" s="11">
        <f>+'[1]EERR Fund.Nominal'!$BW$104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154677</v>
      </c>
      <c r="H38" s="8"/>
      <c r="I38" s="12">
        <f>SUM(I32:I37)</f>
        <v>154677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-792496.30900000001</v>
      </c>
      <c r="I42" s="11">
        <v>-792496.30900000001</v>
      </c>
    </row>
    <row r="43" spans="2:10" x14ac:dyDescent="0.25">
      <c r="B43" s="2"/>
      <c r="C43" s="4" t="s">
        <v>27</v>
      </c>
      <c r="E43" s="4"/>
      <c r="G43" s="11">
        <v>-291295.12099999998</v>
      </c>
      <c r="I43" s="11">
        <v>-291295.12099999998</v>
      </c>
    </row>
    <row r="44" spans="2:10" x14ac:dyDescent="0.25">
      <c r="B44" s="2"/>
      <c r="C44" s="4" t="s">
        <v>29</v>
      </c>
      <c r="E44" s="4"/>
      <c r="G44" s="11">
        <v>-258492.18900000001</v>
      </c>
      <c r="I44" s="11">
        <v>-258492.18900000001</v>
      </c>
    </row>
    <row r="45" spans="2:10" x14ac:dyDescent="0.25">
      <c r="B45" s="2"/>
      <c r="C45" s="4" t="s">
        <v>39</v>
      </c>
      <c r="E45" s="4"/>
      <c r="G45" s="11">
        <v>-258339.44899999999</v>
      </c>
      <c r="I45" s="11">
        <v>-258339.44899999999</v>
      </c>
    </row>
    <row r="46" spans="2:10" x14ac:dyDescent="0.25">
      <c r="B46" s="2"/>
      <c r="C46" s="4" t="s">
        <v>30</v>
      </c>
      <c r="E46" s="4"/>
      <c r="G46" s="11">
        <v>-546329.37699999998</v>
      </c>
      <c r="I46" s="11">
        <v>-546329.37699999998</v>
      </c>
    </row>
    <row r="47" spans="2:10" x14ac:dyDescent="0.25">
      <c r="B47" s="2"/>
      <c r="C47" s="4" t="s">
        <v>40</v>
      </c>
      <c r="E47" s="4"/>
      <c r="G47" s="11">
        <v>-92047.273000000001</v>
      </c>
      <c r="I47" s="11">
        <v>-92047.273000000001</v>
      </c>
    </row>
    <row r="48" spans="2:10" x14ac:dyDescent="0.25">
      <c r="B48" s="2"/>
      <c r="C48" s="4" t="s">
        <v>31</v>
      </c>
      <c r="E48" s="4"/>
      <c r="G48" s="11">
        <v>-145591.84700000001</v>
      </c>
      <c r="I48" s="11">
        <v>-145591.84700000001</v>
      </c>
    </row>
    <row r="49" spans="2:9" x14ac:dyDescent="0.25">
      <c r="B49" s="2"/>
      <c r="C49" s="4" t="s">
        <v>41</v>
      </c>
      <c r="E49" s="4"/>
      <c r="G49" s="11">
        <v>-17.212</v>
      </c>
      <c r="I49" s="11">
        <v>-17.212</v>
      </c>
    </row>
    <row r="50" spans="2:9" x14ac:dyDescent="0.25">
      <c r="B50" s="2"/>
      <c r="C50" s="4" t="s">
        <v>32</v>
      </c>
      <c r="E50" s="4"/>
      <c r="G50" s="11">
        <v>-560073.41599999997</v>
      </c>
      <c r="I50" s="11">
        <v>-560073.41599999997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-2944682.193</v>
      </c>
      <c r="H54" s="8"/>
      <c r="I54" s="12">
        <f>SUM(I42:I53)</f>
        <v>-2944682.193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-29462.217000000001</v>
      </c>
      <c r="I57" s="11">
        <v>-29462.217000000001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-29462.217000000001</v>
      </c>
      <c r="H61" s="8"/>
      <c r="I61" s="12">
        <f>SUM(I57:I60)</f>
        <v>-29462.217000000001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-489352.63099999935</v>
      </c>
      <c r="I64" s="11">
        <v>-489352.63099999935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-489352.63099999935</v>
      </c>
      <c r="H68" s="8"/>
      <c r="I68" s="12">
        <f>SUM(I64:I67)</f>
        <v>-489352.63099999935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-439965.27500000002</v>
      </c>
      <c r="I70" s="11">
        <v>-439965.27500000002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-531815.27499999921</v>
      </c>
      <c r="H72" s="14"/>
      <c r="I72" s="15">
        <f>+I38+I54+I61+I68+I70+I28+I21</f>
        <v>-531815.27499999921</v>
      </c>
    </row>
    <row r="74" spans="2:10" x14ac:dyDescent="0.25">
      <c r="C74" s="1" t="s">
        <v>36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2019-03-25T13:52:57Z</dcterms:modified>
</cp:coreProperties>
</file>