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9\02_Feb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7" i="1" l="1"/>
  <c r="G37" i="1"/>
  <c r="I36" i="1"/>
  <c r="G36" i="1"/>
  <c r="I35" i="1"/>
  <c r="G35" i="1"/>
  <c r="I34" i="1"/>
  <c r="G34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G38" i="1" l="1"/>
  <c r="I68" i="1" l="1"/>
  <c r="I61" i="1" l="1"/>
  <c r="I54" i="1"/>
  <c r="G68" i="1" l="1"/>
  <c r="G61" i="1" l="1"/>
  <c r="G54" i="1" l="1"/>
  <c r="G28" i="1" l="1"/>
  <c r="I28" i="1"/>
  <c r="I38" i="1"/>
  <c r="G21" i="1"/>
  <c r="G72" i="1" s="1"/>
  <c r="I21" i="1" l="1"/>
  <c r="I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<sst xmlns="http://schemas.openxmlformats.org/spreadsheetml/2006/main" count="50" uniqueCount="44">
  <si>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</si>
  <si>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</si>
  <si>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</si>
  <si>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</si>
  <si>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</si>
  <si>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</si>
  <si>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</si>
  <si>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</si>
  <si>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</si>
  <si>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</si>
  <si>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</si>
  <si>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</si>
  <si>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</si>
  <si>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</si>
  <si>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</si>
  <si>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</si>
  <si>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</si>
  <si>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</si>
  <si>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</si>
  <si>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</si>
  <si>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</si>
  <si>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</si>
  <si>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</si>
  <si>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</si>
  <si>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</si>
  <si>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</si>
  <si>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</si>
  <si>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</si>
  <si>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</si>
  <si>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</si>
  <si>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</si>
  <si>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</si>
  <si>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</si>
  <si>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</si>
  <si>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</si>
  <si>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</si>
  <si>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</si>
  <si>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</si>
  <si>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</si>
  <si>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</si>
  <si>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</si>
  <si>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</si>
  <si>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Ingresos EERR</t>
  </si>
  <si>
    <t>Año o período de la Tabla IFAF :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</si>
</sst>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2_Feb/Consolidado_02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2100895.3330000001</v>
          </cell>
          <cell r="BW11">
            <v>4491900.6229999997</v>
          </cell>
        </row>
        <row r="16">
          <cell r="BS16">
            <v>9599.91</v>
          </cell>
          <cell r="BW16">
            <v>29415.659</v>
          </cell>
        </row>
        <row r="22">
          <cell r="BS22">
            <v>1037.3599999999999</v>
          </cell>
          <cell r="BW22">
            <v>9871.6039999999994</v>
          </cell>
        </row>
        <row r="26">
          <cell r="BS26">
            <v>20651.092000000001</v>
          </cell>
          <cell r="BW26">
            <v>43325.092000000004</v>
          </cell>
        </row>
        <row r="31">
          <cell r="BS31">
            <v>72279.03</v>
          </cell>
          <cell r="BW31">
            <v>114385.89</v>
          </cell>
        </row>
        <row r="33">
          <cell r="BS33">
            <v>734.02</v>
          </cell>
          <cell r="BW33">
            <v>2156.66</v>
          </cell>
        </row>
        <row r="36">
          <cell r="BS36">
            <v>-493250.40299999999</v>
          </cell>
          <cell r="BW36">
            <v>-1193613.6769999999</v>
          </cell>
        </row>
        <row r="46">
          <cell r="BS46">
            <v>0</v>
          </cell>
          <cell r="BW46">
            <v>-390.37799999999999</v>
          </cell>
        </row>
        <row r="47">
          <cell r="BS47">
            <v>-5988.107</v>
          </cell>
          <cell r="BW47">
            <v>-9319.66</v>
          </cell>
        </row>
        <row r="50">
          <cell r="BS50">
            <v>-2584.0740000000001</v>
          </cell>
          <cell r="BW50">
            <v>-4583.8180000000002</v>
          </cell>
        </row>
        <row r="51">
          <cell r="BS51">
            <v>-142812.69299999997</v>
          </cell>
          <cell r="BW51">
            <v>-36568.490999999922</v>
          </cell>
        </row>
        <row r="52">
          <cell r="BS52">
            <v>121761.383</v>
          </cell>
          <cell r="BW52">
            <v>156685.84400000001</v>
          </cell>
        </row>
        <row r="55">
          <cell r="BS55">
            <v>1454950.2480000001</v>
          </cell>
          <cell r="BW55">
            <v>2595197.9849999999</v>
          </cell>
        </row>
        <row r="88">
          <cell r="BS88">
            <v>0</v>
          </cell>
          <cell r="BW88">
            <v>9115.2029999999995</v>
          </cell>
        </row>
        <row r="94">
          <cell r="BS94">
            <v>-8059.7250000000004</v>
          </cell>
          <cell r="BW94">
            <v>-17905.642</v>
          </cell>
        </row>
        <row r="96">
          <cell r="BS96">
            <v>107844</v>
          </cell>
          <cell r="BW96">
            <v>208997.068</v>
          </cell>
        </row>
        <row r="98">
          <cell r="BS98">
            <v>45145.758000000002</v>
          </cell>
          <cell r="BW98">
            <v>99521.17</v>
          </cell>
        </row>
        <row r="99">
          <cell r="BS99">
            <v>31345.273000000001</v>
          </cell>
          <cell r="BW99">
            <v>71004.664000000004</v>
          </cell>
        </row>
        <row r="100">
          <cell r="BS100">
            <v>0</v>
          </cell>
          <cell r="BW100">
            <v>0</v>
          </cell>
        </row>
        <row r="102">
          <cell r="BS102">
            <v>0</v>
          </cell>
          <cell r="BW102">
            <v>0</v>
          </cell>
        </row>
        <row r="103">
          <cell r="BS103">
            <v>0</v>
          </cell>
          <cell r="BW103">
            <v>0</v>
          </cell>
        </row>
        <row r="104">
          <cell r="BS104">
            <v>0</v>
          </cell>
          <cell r="BW104">
            <v>0</v>
          </cell>
        </row>
        <row r="107">
          <cell r="BS107">
            <v>-9439.4560000000001</v>
          </cell>
          <cell r="BW107">
            <v>-9963.0529999999999</v>
          </cell>
        </row>
        <row r="108">
          <cell r="BS108">
            <v>0</v>
          </cell>
          <cell r="BW108">
            <v>0</v>
          </cell>
        </row>
        <row r="109">
          <cell r="BS109">
            <v>-34717.112000000001</v>
          </cell>
          <cell r="BW109">
            <v>-64699.698000000004</v>
          </cell>
        </row>
        <row r="110">
          <cell r="BS110">
            <v>0</v>
          </cell>
          <cell r="BW110">
            <v>0</v>
          </cell>
        </row>
        <row r="112">
          <cell r="BS112">
            <v>-26608.451000000001</v>
          </cell>
          <cell r="BW112">
            <v>-38589.927000000003</v>
          </cell>
        </row>
        <row r="113">
          <cell r="BS113">
            <v>121967.147</v>
          </cell>
          <cell r="BW113">
            <v>281229.092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G76" sqref="G76:J8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1464832.2370000002</v>
      </c>
      <c r="I11" s="11">
        <f>+'[1]EERR Fund.Nominal'!$BW$11+'[1]EERR Fund.Nominal'!$BW$36+'[1]EERR Fund.Nominal'!$BW$51</f>
        <v>3261718.4549999996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201790.26900000003</v>
      </c>
      <c r="I12" s="11">
        <f>+'[1]EERR Fund.Nominal'!$BW$31+'[1]EERR Fund.Nominal'!$BW$33+'[1]EERR Fund.Nominal'!$BW$52+'[1]EERR Fund.Nominal'!$BW$16+'[1]EERR Fund.Nominal'!$BW$50</f>
        <v>298060.23499999999</v>
      </c>
    </row>
    <row r="13" spans="2:9" x14ac:dyDescent="0.25">
      <c r="C13" s="4" t="s">
        <v>19</v>
      </c>
      <c r="E13" s="4"/>
      <c r="G13" s="11">
        <f>+'[1]EERR Fund.Nominal'!$BS$22+'[1]EERR Fund.Nominal'!$BS$46</f>
        <v>1037.3599999999999</v>
      </c>
      <c r="I13" s="11">
        <f>+'[1]EERR Fund.Nominal'!$BW$22+'[1]EERR Fund.Nominal'!$BW$46</f>
        <v>9481.2259999999987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1667659.8660000004</v>
      </c>
      <c r="H21" s="8"/>
      <c r="I21" s="12">
        <f>SUM(I11:I20)</f>
        <v>3569259.9159999993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Fund.Nominal'!$BS$113</f>
        <v>121967.147</v>
      </c>
      <c r="I24" s="11">
        <f>+'[1]EERR Fund.Nominal'!$BW$113</f>
        <v>281229.092</v>
      </c>
    </row>
    <row r="25" spans="2:9" x14ac:dyDescent="0.25">
      <c r="C25" s="4" t="s">
        <v>24</v>
      </c>
      <c r="E25" s="4"/>
      <c r="G25" s="11">
        <f>+'[1]EERR Fund.Nominal'!$BS$55</f>
        <v>1454950.2480000001</v>
      </c>
      <c r="I25" s="11">
        <f>+'[1]EERR Fund.Nominal'!$BW$55</f>
        <v>2595197.9849999999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1576917.395</v>
      </c>
      <c r="H28" s="8"/>
      <c r="I28" s="12">
        <f>SUM(I24:I27)</f>
        <v>2876427.077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14662.985000000001</v>
      </c>
      <c r="I32" s="11">
        <f>+'[1]EERR Fund.Nominal'!$BW$26+'[1]EERR Fund.Nominal'!$BW$47</f>
        <v>34005.432000000001</v>
      </c>
    </row>
    <row r="33" spans="2:10" x14ac:dyDescent="0.25">
      <c r="B33" s="2"/>
      <c r="C33" s="4" t="s">
        <v>21</v>
      </c>
      <c r="E33" s="4"/>
      <c r="G33" s="11">
        <f>+'[1]EERR Fund.Nominal'!$BS$96+'[1]EERR Fund.Nominal'!$BS$102+'[1]EERR Fund.Nominal'!$BS$107+'[1]EERR Fund.Nominal'!$BS$110+'[1]EERR Fund.Nominal'!$BS$112</f>
        <v>71796.092999999993</v>
      </c>
      <c r="I33" s="11">
        <f>+'[1]EERR Fund.Nominal'!$BW$96+'[1]EERR Fund.Nominal'!$BW$102+'[1]EERR Fund.Nominal'!$BW$107+'[1]EERR Fund.Nominal'!$BW$110+'[1]EERR Fund.Nominal'!$BW$112</f>
        <v>160444.08800000002</v>
      </c>
    </row>
    <row r="34" spans="2:10" x14ac:dyDescent="0.25">
      <c r="B34" s="2"/>
      <c r="C34" s="4" t="s">
        <v>22</v>
      </c>
      <c r="E34" s="4"/>
      <c r="G34" s="11">
        <f>+'[1]EERR Fund.Nominal'!$BS$98</f>
        <v>45145.758000000002</v>
      </c>
      <c r="I34" s="11">
        <f>+'[1]EERR Fund.Nominal'!$BW$98</f>
        <v>99521.17</v>
      </c>
    </row>
    <row r="35" spans="2:10" x14ac:dyDescent="0.25">
      <c r="B35" s="2"/>
      <c r="C35" s="4" t="s">
        <v>23</v>
      </c>
      <c r="E35" s="4"/>
      <c r="G35" s="11">
        <f>+'[1]EERR Fund.Nominal'!$BS$99+'[1]EERR Fund.Nominal'!$BS$100+'[1]EERR Fund.Nominal'!$BS$103+'[1]EERR Fund.Nominal'!$BS$108+'[1]EERR Fund.Nominal'!$BS$109</f>
        <v>-3371.8389999999999</v>
      </c>
      <c r="I35" s="11">
        <f>+'[1]EERR Fund.Nominal'!$BW$99+'[1]EERR Fund.Nominal'!$BW$100+'[1]EERR Fund.Nominal'!$BW$103+'[1]EERR Fund.Nominal'!$BW$108+'[1]EERR Fund.Nominal'!$BW$109</f>
        <v>6304.9660000000003</v>
      </c>
    </row>
    <row r="36" spans="2:10" x14ac:dyDescent="0.25">
      <c r="B36" s="2"/>
      <c r="C36" s="4" t="s">
        <v>25</v>
      </c>
      <c r="E36" s="4"/>
      <c r="G36" s="11">
        <f>+'[1]EERR Fund.Nominal'!$BS$88+'[1]EERR Fund.Nominal'!$BS$94</f>
        <v>-8059.7250000000004</v>
      </c>
      <c r="I36" s="11">
        <f>+'[1]EERR Fund.Nominal'!$BW$88+'[1]EERR Fund.Nominal'!$BW$94</f>
        <v>-8790.4390000000003</v>
      </c>
    </row>
    <row r="37" spans="2:10" x14ac:dyDescent="0.25">
      <c r="B37" s="2"/>
      <c r="C37" s="4" t="s">
        <v>42</v>
      </c>
      <c r="E37" s="4"/>
      <c r="G37" s="11">
        <f>+'[1]EERR Fund.Nominal'!$BS$104</f>
        <v>0</v>
      </c>
      <c r="I37" s="11">
        <f>+'[1]EERR Fund.Nominal'!$BW$104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120173.272</v>
      </c>
      <c r="H38" s="8"/>
      <c r="I38" s="12">
        <f>SUM(I32:I37)</f>
        <v>291485.217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-734066.90800000005</v>
      </c>
      <c r="I42" s="11">
        <v>-1526563.2169999999</v>
      </c>
    </row>
    <row r="43" spans="2:10" x14ac:dyDescent="0.25">
      <c r="B43" s="2"/>
      <c r="C43" s="4" t="s">
        <v>27</v>
      </c>
      <c r="E43" s="4"/>
      <c r="G43" s="11">
        <v>-228804.011</v>
      </c>
      <c r="I43" s="11">
        <v>-520099.13199999998</v>
      </c>
    </row>
    <row r="44" spans="2:10" x14ac:dyDescent="0.25">
      <c r="B44" s="2"/>
      <c r="C44" s="4" t="s">
        <v>29</v>
      </c>
      <c r="E44" s="4"/>
      <c r="G44" s="11">
        <v>-262795.06</v>
      </c>
      <c r="I44" s="11">
        <v>-521287.24900000001</v>
      </c>
    </row>
    <row r="45" spans="2:10" x14ac:dyDescent="0.25">
      <c r="B45" s="2"/>
      <c r="C45" s="4" t="s">
        <v>39</v>
      </c>
      <c r="E45" s="4"/>
      <c r="G45" s="11">
        <v>-262574.39899999998</v>
      </c>
      <c r="I45" s="11">
        <v>-520913.848</v>
      </c>
    </row>
    <row r="46" spans="2:10" x14ac:dyDescent="0.25">
      <c r="B46" s="2"/>
      <c r="C46" s="4" t="s">
        <v>30</v>
      </c>
      <c r="E46" s="4"/>
      <c r="G46" s="11">
        <v>-507870.70400000003</v>
      </c>
      <c r="I46" s="11">
        <v>-1054200.081</v>
      </c>
    </row>
    <row r="47" spans="2:10" x14ac:dyDescent="0.25">
      <c r="B47" s="2"/>
      <c r="C47" s="4" t="s">
        <v>40</v>
      </c>
      <c r="E47" s="4"/>
      <c r="G47" s="11">
        <v>-103598.678</v>
      </c>
      <c r="I47" s="11">
        <v>-195645.951</v>
      </c>
    </row>
    <row r="48" spans="2:10" x14ac:dyDescent="0.25">
      <c r="B48" s="2"/>
      <c r="C48" s="4" t="s">
        <v>31</v>
      </c>
      <c r="E48" s="4"/>
      <c r="G48" s="11">
        <v>-140699.28</v>
      </c>
      <c r="I48" s="11">
        <v>-286291.12699999998</v>
      </c>
    </row>
    <row r="49" spans="2:9" x14ac:dyDescent="0.25">
      <c r="B49" s="2"/>
      <c r="C49" s="4" t="s">
        <v>41</v>
      </c>
      <c r="E49" s="4"/>
      <c r="G49" s="11">
        <v>-225.39599999999999</v>
      </c>
      <c r="I49" s="11">
        <v>-242.608</v>
      </c>
    </row>
    <row r="50" spans="2:9" x14ac:dyDescent="0.25">
      <c r="B50" s="2"/>
      <c r="C50" s="4" t="s">
        <v>32</v>
      </c>
      <c r="E50" s="4"/>
      <c r="G50" s="11">
        <v>-526862.46100000001</v>
      </c>
      <c r="I50" s="11">
        <v>-1086935.8770000001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-2767496.8969999999</v>
      </c>
      <c r="H54" s="8"/>
      <c r="I54" s="12">
        <f>SUM(I42:I53)</f>
        <v>-5712179.0900000008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-32845.548999999999</v>
      </c>
      <c r="I57" s="11">
        <v>-62307.766000000003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-32845.548999999999</v>
      </c>
      <c r="H61" s="8"/>
      <c r="I61" s="12">
        <f>SUM(I57:I60)</f>
        <v>-62307.766000000003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-518826.24299999955</v>
      </c>
      <c r="I64" s="11">
        <v>-1008957.1639999984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-518826.24299999955</v>
      </c>
      <c r="H68" s="8"/>
      <c r="I68" s="12">
        <f>SUM(I64:I67)</f>
        <v>-1008957.1639999984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-456873.06699999998</v>
      </c>
      <c r="I70" s="11">
        <v>-896838.91800000006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-411291.22299999883</v>
      </c>
      <c r="H72" s="14"/>
      <c r="I72" s="15">
        <f>+I38+I54+I61+I68+I70+I28+I21</f>
        <v>-943110.72800000012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2019-03-25T14:06:38Z</dcterms:modified>
</cp:coreProperties>
</file>