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9\03_Mar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G38" i="1" l="1"/>
  <c r="I68" i="1" l="1"/>
  <c r="I61" i="1" l="1"/>
  <c r="I54" i="1"/>
  <c r="G68" i="1" l="1"/>
  <c r="G61" i="1" l="1"/>
  <c r="G54" i="1" l="1"/>
  <c r="G28" i="1" l="1"/>
  <c r="I2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<sst xmlns="http://schemas.openxmlformats.org/spreadsheetml/2006/main" count="49" uniqueCount="43">
  <si>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</si>
  <si>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</si>
  <si>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</si>
  <si>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</si>
  <si>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</si>
  <si>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</si>
  <si>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</si>
  <si>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</si>
  <si>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</si>
  <si>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</si>
  <si>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</si>
  <si>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</si>
  <si>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</si>
  <si>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</si>
  <si>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</si>
  <si>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</si>
  <si>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</si>
  <si>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</si>
  <si>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</si>
  <si>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</si>
  <si>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</si>
  <si>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</si>
  <si>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</si>
  <si>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</si>
  <si>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</si>
  <si>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</si>
  <si>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</si>
  <si>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</si>
  <si>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</si>
  <si>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</si>
  <si>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</si>
  <si>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</si>
  <si>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</si>
  <si>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</si>
  <si>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</si>
  <si>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</si>
  <si>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</si>
  <si>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</si>
  <si>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</si>
  <si>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</si>
  <si>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</si>
  <si>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Ingresos EERR</t>
  </si>
  <si>
    <t>Año o período de la Tabla IFAF :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</si>
</sst>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9/03_Mar/Consolidado_03201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2217949.8030000003</v>
          </cell>
          <cell r="BW11">
            <v>6709851.426</v>
          </cell>
        </row>
        <row r="16">
          <cell r="BS16">
            <v>6147.6310000000003</v>
          </cell>
          <cell r="BW16">
            <v>35563.29</v>
          </cell>
        </row>
        <row r="22">
          <cell r="BS22">
            <v>5865</v>
          </cell>
          <cell r="BW22">
            <v>15736.603999999999</v>
          </cell>
        </row>
        <row r="26">
          <cell r="BS26">
            <v>26735.006000000001</v>
          </cell>
          <cell r="BW26">
            <v>70060.097999999998</v>
          </cell>
        </row>
        <row r="31">
          <cell r="BS31">
            <v>26701.149000000001</v>
          </cell>
          <cell r="BW31">
            <v>141087.03899999999</v>
          </cell>
        </row>
        <row r="33">
          <cell r="BS33">
            <v>7775.9530000000004</v>
          </cell>
          <cell r="BW33">
            <v>9932.6129999999994</v>
          </cell>
        </row>
        <row r="36">
          <cell r="BS36">
            <v>-618666.58299999998</v>
          </cell>
          <cell r="BW36">
            <v>-1812279.26</v>
          </cell>
        </row>
        <row r="46">
          <cell r="BS46">
            <v>-28169.449000000001</v>
          </cell>
          <cell r="BW46">
            <v>-28559.827000000001</v>
          </cell>
        </row>
        <row r="47">
          <cell r="BS47">
            <v>-21464</v>
          </cell>
          <cell r="BW47">
            <v>-61279</v>
          </cell>
        </row>
        <row r="50">
          <cell r="BS50">
            <v>-3708.431</v>
          </cell>
          <cell r="BW50">
            <v>-8292.2489999999998</v>
          </cell>
        </row>
        <row r="51">
          <cell r="BS51">
            <v>66482.640000000014</v>
          </cell>
          <cell r="BW51">
            <v>60409.249000000069</v>
          </cell>
        </row>
        <row r="52">
          <cell r="BS52">
            <v>114156</v>
          </cell>
          <cell r="BW52">
            <v>270841.84400000004</v>
          </cell>
        </row>
        <row r="55">
          <cell r="BS55">
            <v>1271731.8330000001</v>
          </cell>
          <cell r="BW55">
            <v>3866929.818</v>
          </cell>
        </row>
        <row r="88">
          <cell r="BS88">
            <v>496.11599999999999</v>
          </cell>
          <cell r="BW88">
            <v>9611.3189999999995</v>
          </cell>
        </row>
        <row r="94">
          <cell r="BS94">
            <v>-7794.9639999999999</v>
          </cell>
          <cell r="BW94">
            <v>-25700.606</v>
          </cell>
        </row>
        <row r="96">
          <cell r="BS96">
            <v>108187.103</v>
          </cell>
          <cell r="BW96">
            <v>317184.17099999997</v>
          </cell>
        </row>
        <row r="98">
          <cell r="BS98">
            <v>50279.44</v>
          </cell>
          <cell r="BW98">
            <v>149800.60999999999</v>
          </cell>
        </row>
        <row r="99">
          <cell r="BS99">
            <v>37913.324999999997</v>
          </cell>
          <cell r="BW99">
            <v>108917.989</v>
          </cell>
        </row>
        <row r="100">
          <cell r="BS100">
            <v>0</v>
          </cell>
          <cell r="BW100">
            <v>0</v>
          </cell>
        </row>
        <row r="102">
          <cell r="BS102">
            <v>0</v>
          </cell>
          <cell r="BW102">
            <v>0</v>
          </cell>
        </row>
        <row r="103">
          <cell r="BS103">
            <v>66</v>
          </cell>
          <cell r="BW103">
            <v>66</v>
          </cell>
        </row>
        <row r="104">
          <cell r="BS104">
            <v>0</v>
          </cell>
          <cell r="BW104">
            <v>0</v>
          </cell>
        </row>
        <row r="107">
          <cell r="BS107">
            <v>-575.505</v>
          </cell>
          <cell r="BW107">
            <v>-10538.558000000001</v>
          </cell>
        </row>
        <row r="108">
          <cell r="BS108">
            <v>0</v>
          </cell>
          <cell r="BW108">
            <v>0</v>
          </cell>
        </row>
        <row r="109">
          <cell r="BS109">
            <v>-31145.472000000002</v>
          </cell>
          <cell r="BW109">
            <v>-95845.17</v>
          </cell>
        </row>
        <row r="110">
          <cell r="BS110">
            <v>0</v>
          </cell>
          <cell r="BW110">
            <v>0</v>
          </cell>
        </row>
        <row r="112">
          <cell r="BS112">
            <v>-22200.63</v>
          </cell>
          <cell r="BW112">
            <v>-60790.557000000001</v>
          </cell>
        </row>
        <row r="113">
          <cell r="BS113">
            <v>167105.98499999999</v>
          </cell>
          <cell r="BW113">
            <v>448334.07699999999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9" sqref="G9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7.441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Fund.Nominal'!$BS$51</f>
        <v>1665765.8600000003</v>
      </c>
      <c r="I11" s="11">
        <f>+'[1]EERR Fund.Nominal'!$BW$11+'[1]EERR Fund.Nominal'!$BW$36+'[1]EERR Fund.Nominal'!$BW$51</f>
        <v>4957981.415</v>
      </c>
    </row>
    <row r="12" spans="2:9" x14ac:dyDescent="0.25">
      <c r="C12" s="4" t="s">
        <v>18</v>
      </c>
      <c r="E12" s="4"/>
      <c r="G12" s="11">
        <f>+'[1]EERR Fund.Nominal'!$BS$31+'[1]EERR Fund.Nominal'!$BS$33+'[1]EERR Fund.Nominal'!$BS$52+'[1]EERR Fund.Nominal'!$BS$16+'[1]EERR Fund.Nominal'!$BS$50</f>
        <v>151072.302</v>
      </c>
      <c r="I12" s="11">
        <f>+'[1]EERR Fund.Nominal'!$BW$31+'[1]EERR Fund.Nominal'!$BW$33+'[1]EERR Fund.Nominal'!$BW$52+'[1]EERR Fund.Nominal'!$BW$16+'[1]EERR Fund.Nominal'!$BW$50</f>
        <v>449132.53700000001</v>
      </c>
    </row>
    <row r="13" spans="2:9" x14ac:dyDescent="0.25">
      <c r="C13" s="4" t="s">
        <v>19</v>
      </c>
      <c r="E13" s="4"/>
      <c r="G13" s="11">
        <f>+'[1]EERR Fund.Nominal'!$BS$22+'[1]EERR Fund.Nominal'!$BS$46</f>
        <v>-22304.449000000001</v>
      </c>
      <c r="I13" s="11">
        <f>+'[1]EERR Fund.Nominal'!$BW$22+'[1]EERR Fund.Nominal'!$BW$46</f>
        <v>-12823.223000000002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1794533.7130000002</v>
      </c>
      <c r="H21" s="8"/>
      <c r="I21" s="12">
        <f>SUM(I11:I20)</f>
        <v>5394290.7289999994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Fund.Nominal'!$BS$113</f>
        <v>167105.98499999999</v>
      </c>
      <c r="I24" s="11">
        <f>+'[1]EERR Fund.Nominal'!$BW$113</f>
        <v>448334.07699999999</v>
      </c>
    </row>
    <row r="25" spans="2:9" x14ac:dyDescent="0.25">
      <c r="C25" s="4" t="s">
        <v>24</v>
      </c>
      <c r="E25" s="4"/>
      <c r="G25" s="11">
        <f>+'[1]EERR Fund.Nominal'!$BS$55</f>
        <v>1271731.8330000001</v>
      </c>
      <c r="I25" s="11">
        <f>+'[1]EERR Fund.Nominal'!$BW$55</f>
        <v>3866929.818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1438837.818</v>
      </c>
      <c r="H28" s="8"/>
      <c r="I28" s="12">
        <f>SUM(I24:I27)</f>
        <v>4315263.8949999996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5271.0060000000012</v>
      </c>
      <c r="I32" s="11">
        <f>+'[1]EERR Fund.Nominal'!$BW$26+'[1]EERR Fund.Nominal'!$BW$47</f>
        <v>8781.0979999999981</v>
      </c>
    </row>
    <row r="33" spans="2:10" x14ac:dyDescent="0.25">
      <c r="B33" s="2"/>
      <c r="C33" s="4" t="s">
        <v>21</v>
      </c>
      <c r="E33" s="4"/>
      <c r="G33" s="11">
        <f>+'[1]EERR Fund.Nominal'!$BS$96+'[1]EERR Fund.Nominal'!$BS$102+'[1]EERR Fund.Nominal'!$BS$107+'[1]EERR Fund.Nominal'!$BS$110+'[1]EERR Fund.Nominal'!$BS$112</f>
        <v>85410.967999999993</v>
      </c>
      <c r="I33" s="11">
        <f>+'[1]EERR Fund.Nominal'!$BW$96+'[1]EERR Fund.Nominal'!$BW$102+'[1]EERR Fund.Nominal'!$BW$107+'[1]EERR Fund.Nominal'!$BW$110+'[1]EERR Fund.Nominal'!$BW$112</f>
        <v>245855.05599999995</v>
      </c>
    </row>
    <row r="34" spans="2:10" x14ac:dyDescent="0.25">
      <c r="B34" s="2"/>
      <c r="C34" s="4" t="s">
        <v>22</v>
      </c>
      <c r="E34" s="4"/>
      <c r="G34" s="11">
        <f>+'[1]EERR Fund.Nominal'!$BS$98</f>
        <v>50279.44</v>
      </c>
      <c r="I34" s="11">
        <f>+'[1]EERR Fund.Nominal'!$BW$98</f>
        <v>149800.60999999999</v>
      </c>
    </row>
    <row r="35" spans="2:10" x14ac:dyDescent="0.25">
      <c r="B35" s="2"/>
      <c r="C35" s="4" t="s">
        <v>23</v>
      </c>
      <c r="E35" s="4"/>
      <c r="G35" s="11">
        <f>+'[1]EERR Fund.Nominal'!$BS$99+'[1]EERR Fund.Nominal'!$BS$100+'[1]EERR Fund.Nominal'!$BS$103+'[1]EERR Fund.Nominal'!$BS$108+'[1]EERR Fund.Nominal'!$BS$109</f>
        <v>6833.8529999999955</v>
      </c>
      <c r="I35" s="11">
        <f>+'[1]EERR Fund.Nominal'!$BW$99+'[1]EERR Fund.Nominal'!$BW$100+'[1]EERR Fund.Nominal'!$BW$103+'[1]EERR Fund.Nominal'!$BW$108+'[1]EERR Fund.Nominal'!$BW$109</f>
        <v>13138.819000000003</v>
      </c>
    </row>
    <row r="36" spans="2:10" x14ac:dyDescent="0.25">
      <c r="B36" s="2"/>
      <c r="C36" s="4" t="s">
        <v>25</v>
      </c>
      <c r="E36" s="4"/>
      <c r="G36" s="11">
        <f>+'[1]EERR Fund.Nominal'!$BS$88+'[1]EERR Fund.Nominal'!$BS$94</f>
        <v>-7298.848</v>
      </c>
      <c r="I36" s="11">
        <f>+'[1]EERR Fund.Nominal'!$BW$88+'[1]EERR Fund.Nominal'!$BW$94</f>
        <v>-16089.287</v>
      </c>
    </row>
    <row r="37" spans="2:10" x14ac:dyDescent="0.25">
      <c r="B37" s="2"/>
      <c r="C37" s="4" t="s">
        <v>41</v>
      </c>
      <c r="E37" s="4"/>
      <c r="G37" s="11">
        <f>+'[1]EERR Fund.Nominal'!$BS$104</f>
        <v>0</v>
      </c>
      <c r="I37" s="11">
        <f>+'[1]EERR Fund.Nominal'!$BW$104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140496.41899999999</v>
      </c>
      <c r="H38" s="8"/>
      <c r="I38" s="12">
        <f>SUM(I32:I37)</f>
        <v>401486.29599999997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-836613.71799999999</v>
      </c>
      <c r="I42" s="11">
        <v>-2363176.9350000001</v>
      </c>
    </row>
    <row r="43" spans="2:10" x14ac:dyDescent="0.25">
      <c r="B43" s="2"/>
      <c r="C43" s="4" t="s">
        <v>27</v>
      </c>
      <c r="E43" s="4"/>
      <c r="G43" s="11">
        <v>-263952.98300000001</v>
      </c>
      <c r="I43" s="11">
        <v>-784052.11499999999</v>
      </c>
    </row>
    <row r="44" spans="2:10" x14ac:dyDescent="0.25">
      <c r="B44" s="2"/>
      <c r="C44" s="4" t="s">
        <v>29</v>
      </c>
      <c r="E44" s="4"/>
      <c r="G44" s="11">
        <v>-254673.236</v>
      </c>
      <c r="I44" s="11">
        <v>-775960.48499999999</v>
      </c>
    </row>
    <row r="45" spans="2:10" x14ac:dyDescent="0.25">
      <c r="B45" s="2"/>
      <c r="C45" s="4" t="s">
        <v>39</v>
      </c>
      <c r="E45" s="4"/>
      <c r="G45" s="11">
        <v>-239799.83900000001</v>
      </c>
      <c r="I45" s="11">
        <v>-760713.68700000003</v>
      </c>
    </row>
    <row r="46" spans="2:10" x14ac:dyDescent="0.25">
      <c r="B46" s="2"/>
      <c r="C46" s="4" t="s">
        <v>30</v>
      </c>
      <c r="E46" s="4"/>
      <c r="G46" s="11">
        <v>-521354.56900000002</v>
      </c>
      <c r="I46" s="11">
        <v>-1575554.65</v>
      </c>
    </row>
    <row r="47" spans="2:10" x14ac:dyDescent="0.25">
      <c r="B47" s="2"/>
      <c r="C47" s="4" t="s">
        <v>40</v>
      </c>
      <c r="E47" s="4"/>
      <c r="G47" s="11">
        <v>-73500.013999999996</v>
      </c>
      <c r="I47" s="11">
        <v>-269145.96500000003</v>
      </c>
    </row>
    <row r="48" spans="2:10" x14ac:dyDescent="0.25">
      <c r="B48" s="2"/>
      <c r="C48" s="4" t="s">
        <v>31</v>
      </c>
      <c r="E48" s="4"/>
      <c r="G48" s="11">
        <v>-152596.63200000001</v>
      </c>
      <c r="I48" s="11">
        <v>-438887.75900000002</v>
      </c>
    </row>
    <row r="49" spans="2:9" x14ac:dyDescent="0.25">
      <c r="B49" s="2"/>
      <c r="C49" s="4" t="s">
        <v>32</v>
      </c>
      <c r="E49" s="4"/>
      <c r="G49" s="11">
        <v>-621302.97699999996</v>
      </c>
      <c r="I49" s="11">
        <v>-1708238.8540000001</v>
      </c>
    </row>
    <row r="50" spans="2:9" x14ac:dyDescent="0.25">
      <c r="B50" s="2"/>
      <c r="C50" s="4"/>
      <c r="E50" s="4"/>
      <c r="G50" s="11"/>
      <c r="I50" s="11"/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-2963793.9679999999</v>
      </c>
      <c r="H54" s="8"/>
      <c r="I54" s="12">
        <f>SUM(I42:I53)</f>
        <v>-8675730.4499999993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-33265.483999999997</v>
      </c>
      <c r="I57" s="11">
        <v>-95573.25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-33265.483999999997</v>
      </c>
      <c r="H61" s="8"/>
      <c r="I61" s="12">
        <f>SUM(I57:I60)</f>
        <v>-95573.25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-580093.44699999888</v>
      </c>
      <c r="I64" s="11">
        <v>-1589293.2189999993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-580093.44699999888</v>
      </c>
      <c r="H68" s="8"/>
      <c r="I68" s="12">
        <f>SUM(I64:I67)</f>
        <v>-1589293.2189999993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-480664.99300000002</v>
      </c>
      <c r="I70" s="11">
        <v>-1377504.9110000001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-683949.94199999818</v>
      </c>
      <c r="H72" s="14"/>
      <c r="I72" s="15">
        <f>+I38+I54+I61+I68+I70+I28+I21</f>
        <v>-1627060.9099999992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2019-05-29T16:54:46Z</dcterms:modified>
</cp:coreProperties>
</file>