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19\10_Oct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G33" i="1"/>
  <c r="I24" i="1"/>
  <c r="G24" i="1"/>
  <c r="G35" i="1" l="1"/>
  <c r="G37" i="1" l="1"/>
  <c r="I37" i="1" l="1"/>
  <c r="I35" i="1"/>
  <c r="I25" i="1"/>
  <c r="I32" i="1"/>
  <c r="I13" i="1"/>
  <c r="I36" i="1" l="1"/>
  <c r="I12" i="1"/>
  <c r="G25" i="1"/>
  <c r="G12" i="1"/>
  <c r="G36" i="1"/>
  <c r="G32" i="1" l="1"/>
  <c r="G13" i="1"/>
  <c r="G11" i="1"/>
  <c r="G34" i="1"/>
  <c r="I34" i="1"/>
  <c r="I11" i="1"/>
  <c r="I68" i="1" l="1"/>
  <c r="I61" i="1" l="1"/>
  <c r="I54" i="1"/>
  <c r="G68" i="1" l="1"/>
  <c r="G61" i="1" l="1"/>
  <c r="G54" i="1" l="1"/>
  <c r="I28" i="1" l="1"/>
  <c r="G28" i="1" l="1"/>
  <c r="G38" i="1"/>
  <c r="I38" i="1"/>
  <c r="I21" i="1"/>
  <c r="G21" i="1" l="1"/>
  <c r="G72" i="1" s="1"/>
  <c r="I72" i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<sst xmlns="http://schemas.openxmlformats.org/spreadsheetml/2006/main" count="49" uniqueCount="43">
  <si>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</si>
  <si>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</si>
  <si>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</si>
  <si>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</si>
  <si>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</si>
  <si>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</si>
  <si>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</si>
  <si>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</si>
  <si>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</si>
  <si>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</si>
  <si>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</si>
  <si>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</si>
  <si>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</si>
  <si>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</si>
  <si>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</si>
  <si>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</si>
  <si>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</si>
  <si>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</si>
  <si>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</si>
  <si>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</si>
  <si>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</si>
  <si>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</si>
  <si>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</si>
  <si>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</si>
  <si>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</si>
  <si>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</si>
  <si>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</si>
  <si>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</si>
  <si>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</si>
  <si>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</si>
  <si>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</si>
  <si>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</si>
  <si>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</si>
  <si>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</si>
  <si>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</si>
  <si>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</si>
  <si>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</si>
  <si>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</si>
  <si>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</si>
  <si>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</si>
  <si>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</si>
  <si>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Ingresos EERR y otros</t>
  </si>
  <si>
    <t>Año o período de la Tabla IFAF :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</si>
</sst>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19/10_Oct/Consolidado_10201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CA11">
            <v>2236068.3650000002</v>
          </cell>
          <cell r="CE11">
            <v>22174527.826000001</v>
          </cell>
        </row>
        <row r="16">
          <cell r="CA16">
            <v>6414.1779999999999</v>
          </cell>
          <cell r="CE16">
            <v>89047.063999999998</v>
          </cell>
        </row>
        <row r="22">
          <cell r="CA22">
            <v>137815.378</v>
          </cell>
          <cell r="CE22">
            <v>400037.83</v>
          </cell>
        </row>
        <row r="26">
          <cell r="CA26">
            <v>22422.1</v>
          </cell>
          <cell r="CE26">
            <v>260752.61799999999</v>
          </cell>
        </row>
        <row r="31">
          <cell r="CA31">
            <v>191676.15599999999</v>
          </cell>
          <cell r="CE31">
            <v>1417832.5689999999</v>
          </cell>
        </row>
        <row r="33">
          <cell r="CA33">
            <v>808.55499999999995</v>
          </cell>
          <cell r="CE33">
            <v>27802.65</v>
          </cell>
        </row>
        <row r="36">
          <cell r="CA36">
            <v>-543982.20699999994</v>
          </cell>
          <cell r="CE36">
            <v>-5979772.5970000001</v>
          </cell>
        </row>
        <row r="46">
          <cell r="CA46">
            <v>-83074.562999999995</v>
          </cell>
          <cell r="CE46">
            <v>-289452.74400000001</v>
          </cell>
        </row>
        <row r="47">
          <cell r="CA47">
            <v>-13729</v>
          </cell>
          <cell r="CE47">
            <v>-86522.036999999997</v>
          </cell>
        </row>
        <row r="48">
          <cell r="CA48">
            <v>-972.86199999999997</v>
          </cell>
          <cell r="CE48">
            <v>-39661.168000000005</v>
          </cell>
        </row>
        <row r="49">
          <cell r="CA49">
            <v>-53325.745000000112</v>
          </cell>
          <cell r="CE49">
            <v>-73393.213000000454</v>
          </cell>
        </row>
        <row r="50">
          <cell r="CA50">
            <v>652829</v>
          </cell>
          <cell r="CE50">
            <v>1822131.07</v>
          </cell>
        </row>
        <row r="53">
          <cell r="CA53">
            <v>1497719.7080000001</v>
          </cell>
          <cell r="CE53">
            <v>15042132.324999999</v>
          </cell>
        </row>
        <row r="87">
          <cell r="CA87">
            <v>7.718</v>
          </cell>
          <cell r="CE87">
            <v>123248.072</v>
          </cell>
        </row>
        <row r="91">
          <cell r="CA91">
            <v>-8366.26</v>
          </cell>
          <cell r="CE91">
            <v>-113361.605</v>
          </cell>
        </row>
        <row r="94">
          <cell r="CA94">
            <v>51284.482000000004</v>
          </cell>
          <cell r="CE94">
            <v>543511.05299999996</v>
          </cell>
        </row>
        <row r="95">
          <cell r="CA95">
            <v>-1113.4290000000001</v>
          </cell>
          <cell r="CE95">
            <v>57521.394</v>
          </cell>
        </row>
        <row r="98">
          <cell r="CA98">
            <v>0</v>
          </cell>
          <cell r="CE98">
            <v>0</v>
          </cell>
        </row>
        <row r="104">
          <cell r="CA104">
            <v>0</v>
          </cell>
          <cell r="CE104">
            <v>0</v>
          </cell>
        </row>
        <row r="105">
          <cell r="CA105">
            <v>-77913.821000000011</v>
          </cell>
          <cell r="CE105">
            <v>2072805.5389999999</v>
          </cell>
        </row>
        <row r="112">
          <cell r="CA112">
            <v>0</v>
          </cell>
        </row>
        <row r="117">
          <cell r="CA117">
            <v>-13895.503000000001</v>
          </cell>
          <cell r="CE117">
            <v>-91664.275999999998</v>
          </cell>
        </row>
        <row r="120">
          <cell r="CE120">
            <v>322750.16800000001</v>
          </cell>
        </row>
        <row r="124">
          <cell r="CA124">
            <v>135562.78700000001</v>
          </cell>
          <cell r="CE124">
            <v>1607557.4300000002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G3" sqref="G3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Fund.Nominal'!$CA$36+'[1]EERR Fund.Nominal'!$CA$48+'[1]EERR Fund.Nominal'!$CA$49+'[1]EERR Fund.Nominal'!$CA$33</f>
        <v>1638596.1060000001</v>
      </c>
      <c r="I11" s="11">
        <f>+'[1]EERR Fund.Nominal'!$CE$11+'[1]EERR Fund.Nominal'!$CE$36+'[1]EERR Fund.Nominal'!$CE$48+'[1]EERR Fund.Nominal'!$CE$49+'[1]EERR Fund.Nominal'!$CE$33</f>
        <v>16109503.498000002</v>
      </c>
    </row>
    <row r="12" spans="2:9" x14ac:dyDescent="0.25">
      <c r="C12" s="4" t="s">
        <v>18</v>
      </c>
      <c r="E12" s="4"/>
      <c r="G12" s="11">
        <f>+'[1]EERR Fund.Nominal'!$CA$31+'[1]EERR Fund.Nominal'!$CA$16+'[1]EERR Fund.Nominal'!$CA$50</f>
        <v>850919.33400000003</v>
      </c>
      <c r="I12" s="11">
        <f>+'[1]EERR Fund.Nominal'!$CE$31+'[1]EERR Fund.Nominal'!$CE$16+'[1]EERR Fund.Nominal'!$CE$50</f>
        <v>3329010.7029999997</v>
      </c>
    </row>
    <row r="13" spans="2:9" x14ac:dyDescent="0.25">
      <c r="C13" s="4" t="s">
        <v>19</v>
      </c>
      <c r="E13" s="4"/>
      <c r="G13" s="11">
        <f>+'[1]EERR Fund.Nominal'!$CA$22+'[1]EERR Fund.Nominal'!$CA$46</f>
        <v>54740.815000000002</v>
      </c>
      <c r="I13" s="11">
        <f>+'[1]EERR Fund.Nominal'!$CE$22+'[1]EERR Fund.Nominal'!$CE$46</f>
        <v>110585.08600000001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2544256.2550000004</v>
      </c>
      <c r="H21" s="8"/>
      <c r="I21" s="12">
        <f>SUM(I11:I20)</f>
        <v>19549099.287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Fund.Nominal'!$CA$124</f>
        <v>135562.78700000001</v>
      </c>
      <c r="I24" s="11">
        <f>+'[1]EERR Fund.Nominal'!$CE$124</f>
        <v>1607557.4300000002</v>
      </c>
    </row>
    <row r="25" spans="2:9" x14ac:dyDescent="0.25">
      <c r="C25" s="4" t="s">
        <v>24</v>
      </c>
      <c r="E25" s="4"/>
      <c r="G25" s="11">
        <f>+'[1]EERR Fund.Nominal'!$CA$53</f>
        <v>1497719.7080000001</v>
      </c>
      <c r="I25" s="11">
        <f>+'[1]EERR Fund.Nominal'!$CE$53</f>
        <v>15042132.324999999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1633282.4950000001</v>
      </c>
      <c r="H28" s="8"/>
      <c r="I28" s="12">
        <f>SUM(I24:I27)</f>
        <v>16649689.754999999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Fund.Nominal'!$CA$26+'[1]EERR Fund.Nominal'!$CA$47</f>
        <v>8693.0999999999985</v>
      </c>
      <c r="I32" s="11">
        <f>+'[1]EERR Fund.Nominal'!$CE$26+'[1]EERR Fund.Nominal'!$CE$47</f>
        <v>174230.58100000001</v>
      </c>
    </row>
    <row r="33" spans="2:10" x14ac:dyDescent="0.25">
      <c r="B33" s="2"/>
      <c r="C33" s="4" t="s">
        <v>21</v>
      </c>
      <c r="E33" s="4"/>
      <c r="G33" s="11">
        <f>+'[1]EERR Fund.Nominal'!$CA$112+'[1]EERR Fund.Nominal'!$CA$117</f>
        <v>-13895.503000000001</v>
      </c>
      <c r="I33" s="11">
        <f>+'[1]EERR Fund.Nominal'!$CE$120+'[1]EERR Fund.Nominal'!$CE$117</f>
        <v>231085.89199999999</v>
      </c>
    </row>
    <row r="34" spans="2:10" x14ac:dyDescent="0.25">
      <c r="B34" s="2"/>
      <c r="C34" s="4" t="s">
        <v>22</v>
      </c>
      <c r="E34" s="4"/>
      <c r="G34" s="11">
        <f>+'[1]EERR Fund.Nominal'!$CA$94</f>
        <v>51284.482000000004</v>
      </c>
      <c r="I34" s="11">
        <f>+'[1]EERR Fund.Nominal'!$CE$94</f>
        <v>543511.05299999996</v>
      </c>
    </row>
    <row r="35" spans="2:10" x14ac:dyDescent="0.25">
      <c r="B35" s="2"/>
      <c r="C35" s="4" t="s">
        <v>23</v>
      </c>
      <c r="E35" s="4"/>
      <c r="G35" s="11">
        <f>+'[1]EERR Fund.Nominal'!$CA$95+'[1]EERR Fund.Nominal'!$CA$98</f>
        <v>-1113.4290000000001</v>
      </c>
      <c r="I35" s="11">
        <f>+'[1]EERR Fund.Nominal'!$CE$95+'[1]EERR Fund.Nominal'!$CE$98</f>
        <v>57521.394</v>
      </c>
    </row>
    <row r="36" spans="2:10" x14ac:dyDescent="0.25">
      <c r="B36" s="2"/>
      <c r="C36" s="4" t="s">
        <v>25</v>
      </c>
      <c r="E36" s="4"/>
      <c r="G36" s="11">
        <f>+'[1]EERR Fund.Nominal'!$CA$87+'[1]EERR Fund.Nominal'!$CA$91</f>
        <v>-8358.5419999999995</v>
      </c>
      <c r="I36" s="11">
        <f>+'[1]EERR Fund.Nominal'!$CE$87+'[1]EERR Fund.Nominal'!$CE$91</f>
        <v>9886.4670000000042</v>
      </c>
    </row>
    <row r="37" spans="2:10" x14ac:dyDescent="0.25">
      <c r="B37" s="2"/>
      <c r="C37" s="4" t="s">
        <v>41</v>
      </c>
      <c r="E37" s="4"/>
      <c r="G37" s="11">
        <f>+'[1]EERR Fund.Nominal'!$CA$104+'[1]EERR Fund.Nominal'!$CA$105</f>
        <v>-77913.821000000011</v>
      </c>
      <c r="I37" s="11">
        <f>+'[1]EERR Fund.Nominal'!$CE$104+'[1]EERR Fund.Nominal'!$CE$105</f>
        <v>2072805.5389999999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-41303.713000000018</v>
      </c>
      <c r="H38" s="8"/>
      <c r="I38" s="12">
        <f>SUM(I32:I37)</f>
        <v>3089040.926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-796031.93</v>
      </c>
      <c r="I42" s="11">
        <v>-7759357.7429999998</v>
      </c>
    </row>
    <row r="43" spans="2:10" x14ac:dyDescent="0.25">
      <c r="B43" s="2"/>
      <c r="C43" s="4" t="s">
        <v>27</v>
      </c>
      <c r="E43" s="4"/>
      <c r="G43" s="11">
        <v>-253228.397</v>
      </c>
      <c r="I43" s="11">
        <v>-2562453.5780000002</v>
      </c>
    </row>
    <row r="44" spans="2:10" x14ac:dyDescent="0.25">
      <c r="B44" s="2"/>
      <c r="C44" s="4" t="s">
        <v>29</v>
      </c>
      <c r="E44" s="4"/>
      <c r="G44" s="11">
        <v>-319149.34299999999</v>
      </c>
      <c r="I44" s="11">
        <v>-2685798.5189999999</v>
      </c>
    </row>
    <row r="45" spans="2:10" x14ac:dyDescent="0.25">
      <c r="B45" s="2"/>
      <c r="C45" s="4" t="s">
        <v>39</v>
      </c>
      <c r="E45" s="4"/>
      <c r="G45" s="11">
        <v>-278868.84600000002</v>
      </c>
      <c r="I45" s="11">
        <v>-2662482.58</v>
      </c>
    </row>
    <row r="46" spans="2:10" x14ac:dyDescent="0.25">
      <c r="B46" s="2"/>
      <c r="C46" s="4" t="s">
        <v>30</v>
      </c>
      <c r="E46" s="4"/>
      <c r="G46" s="11">
        <v>-598115.66299999994</v>
      </c>
      <c r="I46" s="11">
        <v>-5464820.3949999996</v>
      </c>
    </row>
    <row r="47" spans="2:10" x14ac:dyDescent="0.25">
      <c r="B47" s="2"/>
      <c r="C47" s="4" t="s">
        <v>40</v>
      </c>
      <c r="E47" s="4"/>
      <c r="G47" s="11">
        <v>-151306.40400000001</v>
      </c>
      <c r="I47" s="11">
        <v>-1049994.0049999999</v>
      </c>
    </row>
    <row r="48" spans="2:10" x14ac:dyDescent="0.25">
      <c r="B48" s="2"/>
      <c r="C48" s="4" t="s">
        <v>31</v>
      </c>
      <c r="E48" s="4"/>
      <c r="G48" s="11">
        <v>-146783.58300000001</v>
      </c>
      <c r="I48" s="11">
        <v>-1476047.389</v>
      </c>
    </row>
    <row r="49" spans="2:9" x14ac:dyDescent="0.25">
      <c r="B49" s="2"/>
      <c r="C49" s="4" t="s">
        <v>32</v>
      </c>
      <c r="E49" s="4"/>
      <c r="G49" s="11">
        <v>-697992.85800000001</v>
      </c>
      <c r="I49" s="11">
        <v>-6401746.2479999997</v>
      </c>
    </row>
    <row r="50" spans="2:9" x14ac:dyDescent="0.25">
      <c r="B50" s="2"/>
      <c r="C50" s="4"/>
      <c r="E50" s="4"/>
      <c r="G50" s="11">
        <v>0</v>
      </c>
      <c r="I50" s="11"/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-3241477.0239999997</v>
      </c>
      <c r="H54" s="8"/>
      <c r="I54" s="12">
        <f>SUM(I42:I53)</f>
        <v>-30062700.456999995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-30527.4</v>
      </c>
      <c r="I57" s="11">
        <v>-315128.674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-30527.4</v>
      </c>
      <c r="H61" s="8"/>
      <c r="I61" s="12">
        <f>SUM(I57:I60)</f>
        <v>-315128.674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-534190.08799999999</v>
      </c>
      <c r="I64" s="11">
        <v>-5329278.8550000107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-534190.08799999999</v>
      </c>
      <c r="H68" s="8"/>
      <c r="I68" s="12">
        <f>SUM(I64:I67)</f>
        <v>-5329278.8550000107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-575892.06599999999</v>
      </c>
      <c r="I70" s="11">
        <v>-5102074.2859999994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-245851.5409999988</v>
      </c>
      <c r="H72" s="14"/>
      <c r="I72" s="15">
        <f>+I38+I54+I61+I68+I70+I28+I21</f>
        <v>-1521352.3040000089</v>
      </c>
    </row>
    <row r="74" spans="2:10" x14ac:dyDescent="0.25">
      <c r="C74" s="1" t="s">
        <v>36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2019-11-25T12:34:10Z</dcterms:modified>
</cp:coreProperties>
</file>