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19\11_nov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8" i="1" s="1"/>
  <c r="G37" i="1" l="1"/>
  <c r="G33" i="1" l="1"/>
  <c r="G36" i="1" l="1"/>
  <c r="G35" i="1"/>
  <c r="G34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I28" i="1" l="1"/>
  <c r="G28" i="1" l="1"/>
  <c r="G38" i="1"/>
  <c r="I21" i="1"/>
  <c r="G21" i="1" l="1"/>
  <c r="G72" i="1" s="1"/>
  <c r="I72" i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<sst xmlns="http://schemas.openxmlformats.org/spreadsheetml/2006/main" count="49" uniqueCount="43">
  <si>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</si>
  <si>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</si>
  <si>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</si>
  <si>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</si>
  <si>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</si>
  <si>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</si>
  <si>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</si>
  <si>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</si>
  <si>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</si>
  <si>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</si>
  <si>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</si>
  <si>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</si>
  <si>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</si>
  <si>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</si>
  <si>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</si>
  <si>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</si>
  <si>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</si>
  <si>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</si>
  <si>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</si>
  <si>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</si>
  <si>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</si>
  <si>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</si>
  <si>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</si>
  <si>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</si>
  <si>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</si>
  <si>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</si>
  <si>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</si>
  <si>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</si>
  <si>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</si>
  <si>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</si>
  <si>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</si>
  <si>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</si>
  <si>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</si>
  <si>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</si>
  <si>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</si>
  <si>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</si>
  <si>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</si>
  <si>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</si>
  <si>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</si>
  <si>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</si>
  <si>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</si>
  <si>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Ingresos EERR y otros</t>
  </si>
  <si>
    <t>Año o período de la Tabla IFAF :Noviembre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</si>
</sst>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19/11_Nov/Consolidado_112019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 refreshError="1"/>
      <sheetData sheetId="1" refreshError="1"/>
      <sheetData sheetId="2">
        <row r="11">
          <cell r="CA11">
            <v>2184024.6910000001</v>
          </cell>
          <cell r="CE11">
            <v>24358552.517000001</v>
          </cell>
        </row>
        <row r="16">
          <cell r="CA16">
            <v>6231.9629999999997</v>
          </cell>
          <cell r="CE16">
            <v>95279.027000000002</v>
          </cell>
        </row>
        <row r="22">
          <cell r="CA22">
            <v>80836.566999999995</v>
          </cell>
          <cell r="CE22">
            <v>480874.397</v>
          </cell>
        </row>
        <row r="26">
          <cell r="CA26">
            <v>30679</v>
          </cell>
          <cell r="CE26">
            <v>291430.61800000002</v>
          </cell>
        </row>
        <row r="31">
          <cell r="CA31">
            <v>113480.776</v>
          </cell>
          <cell r="CE31">
            <v>1531313.345</v>
          </cell>
        </row>
        <row r="33">
          <cell r="CA33">
            <v>622.51400000000001</v>
          </cell>
          <cell r="CE33">
            <v>28425.164000000001</v>
          </cell>
        </row>
        <row r="36">
          <cell r="CA36">
            <v>-542704.06900000002</v>
          </cell>
          <cell r="CE36">
            <v>-6522476.6660000002</v>
          </cell>
        </row>
        <row r="46">
          <cell r="CA46">
            <v>-25253.723999999998</v>
          </cell>
          <cell r="CE46">
            <v>-314706.46799999999</v>
          </cell>
        </row>
        <row r="47">
          <cell r="CA47">
            <v>-9437</v>
          </cell>
          <cell r="CE47">
            <v>-95959.036999999997</v>
          </cell>
        </row>
        <row r="48">
          <cell r="CA48">
            <v>-632.625</v>
          </cell>
          <cell r="CE48">
            <v>-40293.793000000005</v>
          </cell>
        </row>
        <row r="49">
          <cell r="CA49">
            <v>-107799.52499999991</v>
          </cell>
          <cell r="CE49">
            <v>-181193.73800000083</v>
          </cell>
        </row>
        <row r="50">
          <cell r="CA50">
            <v>-18629.474000000002</v>
          </cell>
          <cell r="CE50">
            <v>1803501.5959999999</v>
          </cell>
        </row>
        <row r="53">
          <cell r="CA53">
            <v>1805793.203</v>
          </cell>
          <cell r="CE53">
            <v>16847924.528000001</v>
          </cell>
        </row>
        <row r="87">
          <cell r="CA87">
            <v>7542.3950000000004</v>
          </cell>
          <cell r="CE87">
            <v>130790.467</v>
          </cell>
        </row>
        <row r="91">
          <cell r="CA91">
            <v>-9754.08</v>
          </cell>
          <cell r="CE91">
            <v>-123115.685</v>
          </cell>
        </row>
        <row r="94">
          <cell r="CA94">
            <v>51795.436999999998</v>
          </cell>
          <cell r="CE94">
            <v>595306.49</v>
          </cell>
        </row>
        <row r="95">
          <cell r="CA95">
            <v>36185.490000000005</v>
          </cell>
          <cell r="CE95">
            <v>93706.883999999991</v>
          </cell>
        </row>
        <row r="98">
          <cell r="CA98">
            <v>0</v>
          </cell>
          <cell r="CE98">
            <v>0</v>
          </cell>
        </row>
        <row r="104">
          <cell r="CA104">
            <v>0</v>
          </cell>
          <cell r="CE104">
            <v>0</v>
          </cell>
        </row>
        <row r="106">
          <cell r="CA106">
            <v>249211.45300000001</v>
          </cell>
          <cell r="CE106">
            <v>1451553.9169999999</v>
          </cell>
        </row>
        <row r="109">
          <cell r="CA109">
            <v>73280.391000000003</v>
          </cell>
          <cell r="CE109">
            <v>943743.46600000001</v>
          </cell>
        </row>
        <row r="112">
          <cell r="CA112">
            <v>0</v>
          </cell>
          <cell r="CE112">
            <v>0</v>
          </cell>
        </row>
        <row r="117">
          <cell r="CA117">
            <v>-4040.0709999999999</v>
          </cell>
          <cell r="CE117">
            <v>-95704.347000000009</v>
          </cell>
        </row>
        <row r="120">
          <cell r="CA120">
            <v>-237051.10800000001</v>
          </cell>
          <cell r="CE120">
            <v>85699.06</v>
          </cell>
        </row>
        <row r="124">
          <cell r="CA124">
            <v>155677.666</v>
          </cell>
          <cell r="CE124">
            <v>1763235.0960000004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B2" sqref="B2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Fund.Nominal'!$CA$36+'[1]EERR Fund.Nominal'!$CA$48+'[1]EERR Fund.Nominal'!$CA$49+'[1]EERR Fund.Nominal'!$CA$33</f>
        <v>1533510.986</v>
      </c>
      <c r="I11" s="11">
        <f>+'[1]EERR Fund.Nominal'!$CE$11+'[1]EERR Fund.Nominal'!$CE$36+'[1]EERR Fund.Nominal'!$CE$48+'[1]EERR Fund.Nominal'!$CE$49+'[1]EERR Fund.Nominal'!$CE$33</f>
        <v>17643013.483999997</v>
      </c>
    </row>
    <row r="12" spans="2:9" x14ac:dyDescent="0.25">
      <c r="C12" s="4" t="s">
        <v>18</v>
      </c>
      <c r="E12" s="4"/>
      <c r="G12" s="11">
        <f>+'[1]EERR Fund.Nominal'!$CA$31+'[1]EERR Fund.Nominal'!$CA$16+'[1]EERR Fund.Nominal'!$CA$50</f>
        <v>101083.265</v>
      </c>
      <c r="I12" s="11">
        <f>+'[1]EERR Fund.Nominal'!$CE$31+'[1]EERR Fund.Nominal'!$CE$16+'[1]EERR Fund.Nominal'!$CE$50</f>
        <v>3430093.9679999999</v>
      </c>
    </row>
    <row r="13" spans="2:9" x14ac:dyDescent="0.25">
      <c r="C13" s="4" t="s">
        <v>19</v>
      </c>
      <c r="E13" s="4"/>
      <c r="G13" s="11">
        <f>+'[1]EERR Fund.Nominal'!$CA$22+'[1]EERR Fund.Nominal'!$CA$46</f>
        <v>55582.842999999993</v>
      </c>
      <c r="I13" s="11">
        <f>+'[1]EERR Fund.Nominal'!$CE$22+'[1]EERR Fund.Nominal'!$CE$46</f>
        <v>166167.929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1690177.094</v>
      </c>
      <c r="H21" s="8"/>
      <c r="I21" s="12">
        <f>SUM(I11:I20)</f>
        <v>21239275.380999997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Fund.Nominal'!$CA$124</f>
        <v>155677.666</v>
      </c>
      <c r="I24" s="11">
        <f>+'[1]EERR Fund.Nominal'!$CE$124</f>
        <v>1763235.0960000004</v>
      </c>
    </row>
    <row r="25" spans="2:9" x14ac:dyDescent="0.25">
      <c r="C25" s="4" t="s">
        <v>24</v>
      </c>
      <c r="E25" s="4"/>
      <c r="G25" s="11">
        <f>+'[1]EERR Fund.Nominal'!$CA$53</f>
        <v>1805793.203</v>
      </c>
      <c r="I25" s="11">
        <f>+'[1]EERR Fund.Nominal'!$CE$53</f>
        <v>16847924.528000001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1961470.8689999999</v>
      </c>
      <c r="H28" s="8"/>
      <c r="I28" s="12">
        <f>SUM(I24:I27)</f>
        <v>18611159.624000002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Fund.Nominal'!$CA$26+'[1]EERR Fund.Nominal'!$CA$47</f>
        <v>21242</v>
      </c>
      <c r="I32" s="11">
        <f>+'[1]EERR Fund.Nominal'!$CE$26+'[1]EERR Fund.Nominal'!$CE$47</f>
        <v>195471.58100000001</v>
      </c>
    </row>
    <row r="33" spans="2:10" x14ac:dyDescent="0.25">
      <c r="B33" s="2"/>
      <c r="C33" s="4" t="s">
        <v>21</v>
      </c>
      <c r="E33" s="4"/>
      <c r="G33" s="11">
        <f>+'[1]EERR Fund.Nominal'!$CA$112+'[1]EERR Fund.Nominal'!$CA$117+'[1]EERR Fund.Nominal'!$CA$109+'[1]EERR Fund.Nominal'!$CA$120</f>
        <v>-167810.788</v>
      </c>
      <c r="I33" s="11">
        <f>+'[1]EERR Fund.Nominal'!$CE$112+'[1]EERR Fund.Nominal'!$CE$117+'[1]EERR Fund.Nominal'!$CE$109+'[1]EERR Fund.Nominal'!$CE$120</f>
        <v>933738.179</v>
      </c>
    </row>
    <row r="34" spans="2:10" x14ac:dyDescent="0.25">
      <c r="B34" s="2"/>
      <c r="C34" s="4" t="s">
        <v>22</v>
      </c>
      <c r="E34" s="4"/>
      <c r="G34" s="11">
        <f>+'[1]EERR Fund.Nominal'!$CA$94</f>
        <v>51795.436999999998</v>
      </c>
      <c r="I34" s="11">
        <f>+'[1]EERR Fund.Nominal'!$CE$94</f>
        <v>595306.49</v>
      </c>
    </row>
    <row r="35" spans="2:10" x14ac:dyDescent="0.25">
      <c r="B35" s="2"/>
      <c r="C35" s="4" t="s">
        <v>23</v>
      </c>
      <c r="E35" s="4"/>
      <c r="G35" s="11">
        <f>+'[1]EERR Fund.Nominal'!$CA$95+'[1]EERR Fund.Nominal'!$CA$98</f>
        <v>36185.490000000005</v>
      </c>
      <c r="I35" s="11">
        <f>+'[1]EERR Fund.Nominal'!$CE$95+'[1]EERR Fund.Nominal'!$CE$98</f>
        <v>93706.883999999991</v>
      </c>
    </row>
    <row r="36" spans="2:10" x14ac:dyDescent="0.25">
      <c r="B36" s="2"/>
      <c r="C36" s="4" t="s">
        <v>25</v>
      </c>
      <c r="E36" s="4"/>
      <c r="G36" s="11">
        <f>+'[1]EERR Fund.Nominal'!$CA$87+'[1]EERR Fund.Nominal'!$CA$91</f>
        <v>-2211.6849999999995</v>
      </c>
      <c r="I36" s="11">
        <f>+'[1]EERR Fund.Nominal'!$CE$87+'[1]EERR Fund.Nominal'!$CE$91</f>
        <v>7674.7820000000065</v>
      </c>
    </row>
    <row r="37" spans="2:10" x14ac:dyDescent="0.25">
      <c r="B37" s="2"/>
      <c r="C37" s="4" t="s">
        <v>41</v>
      </c>
      <c r="E37" s="4"/>
      <c r="G37" s="11">
        <f>+'[1]EERR Fund.Nominal'!$CA$104+'[1]EERR Fund.Nominal'!$CA$106</f>
        <v>249211.45300000001</v>
      </c>
      <c r="I37" s="11">
        <f>+'[1]EERR Fund.Nominal'!$CE$104+'[1]EERR Fund.Nominal'!$CE$106</f>
        <v>1451553.9169999999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188411.90700000001</v>
      </c>
      <c r="H38" s="8"/>
      <c r="I38" s="12">
        <f>SUM(I32:I37)</f>
        <v>3277451.8330000001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-731118.17099999997</v>
      </c>
      <c r="I42" s="11">
        <v>-8490475.9140000008</v>
      </c>
    </row>
    <row r="43" spans="2:10" x14ac:dyDescent="0.25">
      <c r="B43" s="2"/>
      <c r="C43" s="4" t="s">
        <v>27</v>
      </c>
      <c r="E43" s="4"/>
      <c r="G43" s="11">
        <v>-260155.74900000001</v>
      </c>
      <c r="I43" s="11">
        <v>-2822609.327</v>
      </c>
    </row>
    <row r="44" spans="2:10" x14ac:dyDescent="0.25">
      <c r="B44" s="2"/>
      <c r="C44" s="4" t="s">
        <v>29</v>
      </c>
      <c r="E44" s="4"/>
      <c r="G44" s="11">
        <v>-263764.20299999998</v>
      </c>
      <c r="I44" s="11">
        <v>-2949562.7220000001</v>
      </c>
    </row>
    <row r="45" spans="2:10" x14ac:dyDescent="0.25">
      <c r="B45" s="2"/>
      <c r="C45" s="4" t="s">
        <v>39</v>
      </c>
      <c r="E45" s="4"/>
      <c r="G45" s="11">
        <v>-263316.42200000002</v>
      </c>
      <c r="I45" s="11">
        <v>-2925799.0019999999</v>
      </c>
    </row>
    <row r="46" spans="2:10" x14ac:dyDescent="0.25">
      <c r="B46" s="2"/>
      <c r="C46" s="4" t="s">
        <v>30</v>
      </c>
      <c r="E46" s="4"/>
      <c r="G46" s="11">
        <v>-564149.40099999995</v>
      </c>
      <c r="I46" s="11">
        <v>-6028969.7960000001</v>
      </c>
    </row>
    <row r="47" spans="2:10" x14ac:dyDescent="0.25">
      <c r="B47" s="2"/>
      <c r="C47" s="4" t="s">
        <v>40</v>
      </c>
      <c r="E47" s="4"/>
      <c r="G47" s="11">
        <v>-120689.488</v>
      </c>
      <c r="I47" s="11">
        <v>-1170683.493</v>
      </c>
    </row>
    <row r="48" spans="2:10" x14ac:dyDescent="0.25">
      <c r="B48" s="2"/>
      <c r="C48" s="4" t="s">
        <v>31</v>
      </c>
      <c r="E48" s="4"/>
      <c r="G48" s="11">
        <v>-126559.785</v>
      </c>
      <c r="I48" s="11">
        <v>-1602607.1740000001</v>
      </c>
    </row>
    <row r="49" spans="2:9" x14ac:dyDescent="0.25">
      <c r="B49" s="2"/>
      <c r="C49" s="4" t="s">
        <v>32</v>
      </c>
      <c r="E49" s="4"/>
      <c r="G49" s="11">
        <v>-612661.52500000002</v>
      </c>
      <c r="I49" s="11">
        <v>-7014407.773</v>
      </c>
    </row>
    <row r="50" spans="2:9" x14ac:dyDescent="0.25">
      <c r="B50" s="2"/>
      <c r="C50" s="4"/>
      <c r="E50" s="4"/>
      <c r="G50" s="11">
        <v>0</v>
      </c>
      <c r="I50" s="11"/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-2942414.7439999999</v>
      </c>
      <c r="H54" s="8"/>
      <c r="I54" s="12">
        <f>SUM(I42:I53)</f>
        <v>-33005115.200999998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-30684.377</v>
      </c>
      <c r="I57" s="11">
        <v>-345813.05099999998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-30684.377</v>
      </c>
      <c r="H61" s="8"/>
      <c r="I61" s="12">
        <f>SUM(I57:I60)</f>
        <v>-345813.05099999998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-507366.96000000043</v>
      </c>
      <c r="H64" s="7">
        <v>0</v>
      </c>
      <c r="I64" s="11">
        <v>-5823725.9679999938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-507366.96000000043</v>
      </c>
      <c r="H68" s="8"/>
      <c r="I68" s="12">
        <f>SUM(I64:I67)</f>
        <v>-5823725.9679999938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-544631.62700000009</v>
      </c>
      <c r="I70" s="11">
        <v>-5659627.3929999992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-185037.83799999999</v>
      </c>
      <c r="H72" s="14"/>
      <c r="I72" s="15">
        <f>+I38+I54+I61+I68+I70+I28+I21</f>
        <v>-1706394.7749999873</v>
      </c>
    </row>
    <row r="74" spans="2:10" x14ac:dyDescent="0.25">
      <c r="C74" s="1" t="s">
        <v>36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2020-01-07T21:29:38Z</dcterms:modified>
</cp:coreProperties>
</file>