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rreram\carolaherreram\Contabilidad\CIERRES\2018\Enero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68" i="1" l="1"/>
  <c r="I61" i="1" l="1"/>
  <c r="I54" i="1"/>
  <c r="G68" i="1" l="1"/>
  <c r="G61" i="1" l="1"/>
  <c r="G54" i="1" l="1"/>
  <c r="G28" i="1" l="1"/>
  <c r="I28" i="1"/>
  <c r="G38" i="1"/>
  <c r="I38" i="1"/>
  <c r="G21" i="1"/>
  <c r="G72" i="1" l="1"/>
  <c r="I21" i="1"/>
  <c r="I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<sst xmlns="http://schemas.openxmlformats.org/spreadsheetml/2006/main" count="49" uniqueCount="43">
  <si>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</si>
  <si>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</si>
  <si>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</si>
  <si>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</si>
  <si>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</si>
  <si>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</si>
  <si>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</si>
  <si>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</si>
  <si>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</si>
  <si>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</si>
  <si>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</si>
  <si>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</si>
  <si>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</si>
  <si>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</si>
  <si>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</si>
  <si>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</si>
  <si>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</si>
  <si>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</si>
  <si>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</si>
  <si>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</si>
  <si>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</si>
  <si>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</si>
  <si>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</si>
  <si>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</si>
  <si>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</si>
  <si>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</si>
  <si>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</si>
  <si>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</si>
  <si>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</si>
  <si>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</si>
  <si>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</si>
  <si>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</si>
  <si>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</si>
  <si>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</si>
  <si>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</si>
  <si>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</si>
  <si>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</si>
  <si>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</si>
  <si>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</si>
  <si>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</si>
  <si>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</si>
  <si>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Programas Temática VIOLENCIA DE GENERO</t>
  </si>
  <si>
    <t>Año o período de la Tabla IFAF :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</si>
</sst>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/>
    <xf numFmtId="0" fontId="2" fillId="2" borderId="1" xfId="0" applyFont="1" applyFill="1" applyBorder="1"/>
    <xf numFmtId="0" fontId="2" fillId="3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65" fontId="3" fillId="0" borderId="0" xfId="1" applyNumberFormat="1" applyFont="1" applyAlignment="1">
      <alignment horizontal="center"/>
    </xf>
    <xf numFmtId="165" fontId="2" fillId="2" borderId="1" xfId="1" applyNumberFormat="1" applyFont="1" applyFill="1" applyBorder="1"/>
    <xf numFmtId="165" fontId="2" fillId="3" borderId="2" xfId="1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0" borderId="0" xfId="0" applyFont="1" applyFill="1" applyBorder="1"/>
    <xf numFmtId="165" fontId="3" fillId="2" borderId="1" xfId="1" applyNumberFormat="1" applyFont="1" applyFill="1" applyBorder="1"/>
    <xf numFmtId="165" fontId="2" fillId="0" borderId="0" xfId="0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 applyBorder="1"/>
    <xf numFmtId="41" fontId="2" fillId="0" borderId="0" xfId="3" applyFont="1"/>
    <xf numFmtId="41" fontId="2" fillId="0" borderId="0" xfId="3" applyFont="1" applyFill="1" applyBorder="1"/>
  </cellXfs>
  <cellStyles count="4">
    <cellStyle name="Millares" xfId="1" builtinId="3"/>
    <cellStyle name="Millares [0]" xfId="3" builtinId="6"/>
    <cellStyle name="Millares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8/Ene/Consolidado_012018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DO11">
            <v>2232115.3470000001</v>
          </cell>
          <cell r="DS11">
            <v>2232115.3470000001</v>
          </cell>
        </row>
        <row r="16">
          <cell r="DO16">
            <v>4206.8909999999996</v>
          </cell>
          <cell r="DS16">
            <v>4206.8909999999996</v>
          </cell>
        </row>
        <row r="22">
          <cell r="DO22">
            <v>7782.1030000000001</v>
          </cell>
          <cell r="DS22">
            <v>7782.1030000000001</v>
          </cell>
        </row>
        <row r="26">
          <cell r="DO26">
            <v>26349.34</v>
          </cell>
          <cell r="DS26">
            <v>26349.34</v>
          </cell>
        </row>
        <row r="31">
          <cell r="DO31">
            <v>65060.434000000001</v>
          </cell>
          <cell r="DS31">
            <v>65060.434000000001</v>
          </cell>
        </row>
        <row r="33">
          <cell r="DO33">
            <v>948.93899999999996</v>
          </cell>
          <cell r="DS33">
            <v>948.93899999999996</v>
          </cell>
        </row>
        <row r="36">
          <cell r="DO36">
            <v>-634565.11899999995</v>
          </cell>
          <cell r="DS36">
            <v>-634565.11899999995</v>
          </cell>
        </row>
        <row r="46">
          <cell r="DO46">
            <v>-60</v>
          </cell>
          <cell r="DS46">
            <v>-60</v>
          </cell>
        </row>
        <row r="47">
          <cell r="DO47">
            <v>-16939</v>
          </cell>
          <cell r="DS47">
            <v>-16939</v>
          </cell>
        </row>
        <row r="50">
          <cell r="DO50">
            <v>-2070.598</v>
          </cell>
          <cell r="DS50">
            <v>-2070.598</v>
          </cell>
        </row>
        <row r="51">
          <cell r="DO51">
            <v>94768.449999999953</v>
          </cell>
          <cell r="DS51">
            <v>94768.449999999953</v>
          </cell>
        </row>
        <row r="52">
          <cell r="DO52">
            <v>0</v>
          </cell>
          <cell r="DS52">
            <v>0</v>
          </cell>
        </row>
        <row r="54">
          <cell r="DO54">
            <v>1202665.037</v>
          </cell>
          <cell r="DS54">
            <v>1202665.037</v>
          </cell>
        </row>
        <row r="84">
          <cell r="DO84">
            <v>285015.65999999997</v>
          </cell>
          <cell r="DS84">
            <v>285015.65999999997</v>
          </cell>
        </row>
        <row r="90">
          <cell r="DO90">
            <v>-10806.521000000001</v>
          </cell>
          <cell r="DS90">
            <v>-10806.521000000001</v>
          </cell>
        </row>
        <row r="93">
          <cell r="DO93">
            <v>96064.436000000002</v>
          </cell>
          <cell r="DS93">
            <v>96064.436000000002</v>
          </cell>
        </row>
        <row r="95">
          <cell r="DO95">
            <v>50714.461000000003</v>
          </cell>
          <cell r="DS95">
            <v>50714.461000000003</v>
          </cell>
        </row>
        <row r="96">
          <cell r="DO96">
            <v>20472.856</v>
          </cell>
          <cell r="DS96">
            <v>20472.856</v>
          </cell>
        </row>
        <row r="97">
          <cell r="DO97">
            <v>0</v>
          </cell>
          <cell r="DS97">
            <v>0</v>
          </cell>
        </row>
        <row r="99">
          <cell r="DO99">
            <v>0</v>
          </cell>
          <cell r="DS99">
            <v>0</v>
          </cell>
        </row>
        <row r="100">
          <cell r="DO100">
            <v>0</v>
          </cell>
          <cell r="DS100">
            <v>0</v>
          </cell>
        </row>
        <row r="103">
          <cell r="DO103">
            <v>-460.81200000000001</v>
          </cell>
          <cell r="DS103">
            <v>-460.81200000000001</v>
          </cell>
        </row>
        <row r="104">
          <cell r="DO104">
            <v>0</v>
          </cell>
          <cell r="DS104">
            <v>0</v>
          </cell>
        </row>
        <row r="105">
          <cell r="DO105">
            <v>-23163.991000000002</v>
          </cell>
          <cell r="DS105">
            <v>-23163.991000000002</v>
          </cell>
        </row>
        <row r="106">
          <cell r="DO106">
            <v>0</v>
          </cell>
          <cell r="DS106">
            <v>0</v>
          </cell>
        </row>
        <row r="107">
          <cell r="DO107">
            <v>0</v>
          </cell>
          <cell r="DS107">
            <v>0</v>
          </cell>
        </row>
        <row r="108">
          <cell r="DO108">
            <v>-13217.45</v>
          </cell>
          <cell r="DS108">
            <v>-13217.45</v>
          </cell>
        </row>
        <row r="109">
          <cell r="DO109">
            <v>142945.54800000001</v>
          </cell>
          <cell r="DS109">
            <v>142945.54800000001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B3" sqref="B3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46.664062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Fund.Nominal'!$DO$11+'[1]EERR Fund.Nominal'!$DO$36+'[1]EERR Fund.Nominal'!$DO$51</f>
        <v>1692318.6780000001</v>
      </c>
      <c r="I11" s="11">
        <f>+'[1]EERR Fund.Nominal'!$DS$11+'[1]EERR Fund.Nominal'!$DS$36+'[1]EERR Fund.Nominal'!$DS$51</f>
        <v>1692318.6780000001</v>
      </c>
    </row>
    <row r="12" spans="2:9" x14ac:dyDescent="0.25">
      <c r="C12" s="4" t="s">
        <v>18</v>
      </c>
      <c r="E12" s="4"/>
      <c r="G12" s="11">
        <f>+'[1]EERR Fund.Nominal'!$DO$31+'[1]EERR Fund.Nominal'!$DO$33+'[1]EERR Fund.Nominal'!$DO$52+'[1]EERR Fund.Nominal'!$DO$16+'[1]EERR Fund.Nominal'!$DO$50</f>
        <v>68145.666000000012</v>
      </c>
      <c r="I12" s="11">
        <f>+'[1]EERR Fund.Nominal'!$DS$31+'[1]EERR Fund.Nominal'!$DS$33+'[1]EERR Fund.Nominal'!$DS$52+'[1]EERR Fund.Nominal'!$DS$16+'[1]EERR Fund.Nominal'!$DS$50</f>
        <v>68145.666000000012</v>
      </c>
    </row>
    <row r="13" spans="2:9" x14ac:dyDescent="0.25">
      <c r="C13" s="4" t="s">
        <v>19</v>
      </c>
      <c r="E13" s="4"/>
      <c r="G13" s="11">
        <f>+'[1]EERR Fund.Nominal'!$DO$22+'[1]EERR Fund.Nominal'!$DO$46</f>
        <v>7722.1030000000001</v>
      </c>
      <c r="I13" s="11">
        <f>+'[1]EERR Fund.Nominal'!$DS$22+'[1]EERR Fund.Nominal'!$DS$46</f>
        <v>7722.1030000000001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1768186.4469999999</v>
      </c>
      <c r="H21" s="8"/>
      <c r="I21" s="12">
        <f>SUM(I11:I20)</f>
        <v>1768186.4469999999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Fund.Nominal'!$DO$109</f>
        <v>142945.54800000001</v>
      </c>
      <c r="I24" s="11">
        <f>+'[1]EERR Fund.Nominal'!$DS$109</f>
        <v>142945.54800000001</v>
      </c>
    </row>
    <row r="25" spans="2:9" x14ac:dyDescent="0.25">
      <c r="C25" s="4" t="s">
        <v>24</v>
      </c>
      <c r="E25" s="4"/>
      <c r="G25" s="11">
        <f>+'[1]EERR Fund.Nominal'!$DO$54</f>
        <v>1202665.037</v>
      </c>
      <c r="I25" s="11">
        <f>+'[1]EERR Fund.Nominal'!$DS$54</f>
        <v>1202665.037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1345610.585</v>
      </c>
      <c r="H28" s="8"/>
      <c r="I28" s="12">
        <f>SUM(I24:I27)</f>
        <v>1345610.585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Fund.Nominal'!$DO$26+'[1]EERR Fund.Nominal'!$DO$47</f>
        <v>9410.34</v>
      </c>
      <c r="I32" s="11">
        <f>+'[1]EERR Fund.Nominal'!$DS$26+'[1]EERR Fund.Nominal'!$DS$47</f>
        <v>9410.34</v>
      </c>
    </row>
    <row r="33" spans="2:10" x14ac:dyDescent="0.25">
      <c r="B33" s="2"/>
      <c r="C33" s="4" t="s">
        <v>21</v>
      </c>
      <c r="E33" s="4"/>
      <c r="G33" s="11">
        <f>+'[1]EERR Fund.Nominal'!$DO$93+'[1]EERR Fund.Nominal'!$DO$99+'[1]EERR Fund.Nominal'!$DO$103+'[1]EERR Fund.Nominal'!$DO$106+'[1]EERR Fund.Nominal'!$DO$108</f>
        <v>82386.173999999999</v>
      </c>
      <c r="I33" s="11">
        <f>+'[1]EERR Fund.Nominal'!$DS$93+'[1]EERR Fund.Nominal'!$DS$99+'[1]EERR Fund.Nominal'!$DS$103+'[1]EERR Fund.Nominal'!$DS$106+'[1]EERR Fund.Nominal'!$DS$108</f>
        <v>82386.173999999999</v>
      </c>
    </row>
    <row r="34" spans="2:10" x14ac:dyDescent="0.25">
      <c r="B34" s="2"/>
      <c r="C34" s="4" t="s">
        <v>22</v>
      </c>
      <c r="E34" s="4"/>
      <c r="G34" s="11">
        <f>+'[1]EERR Fund.Nominal'!$DO$95</f>
        <v>50714.461000000003</v>
      </c>
      <c r="I34" s="11">
        <f>+'[1]EERR Fund.Nominal'!$DS$95</f>
        <v>50714.461000000003</v>
      </c>
    </row>
    <row r="35" spans="2:10" x14ac:dyDescent="0.25">
      <c r="B35" s="2"/>
      <c r="C35" s="4" t="s">
        <v>23</v>
      </c>
      <c r="E35" s="4"/>
      <c r="G35" s="11">
        <f>+'[1]EERR Fund.Nominal'!$DO$96+'[1]EERR Fund.Nominal'!$DO$97+'[1]EERR Fund.Nominal'!$DO$100+'[1]EERR Fund.Nominal'!$DO$104+'[1]EERR Fund.Nominal'!$DO$105+'[1]EERR Fund.Nominal'!$DO$107</f>
        <v>-2691.135000000002</v>
      </c>
      <c r="I35" s="11">
        <f>+'[1]EERR Fund.Nominal'!$DS$96+'[1]EERR Fund.Nominal'!$DS$97+'[1]EERR Fund.Nominal'!$DS$100+'[1]EERR Fund.Nominal'!$DS$104+'[1]EERR Fund.Nominal'!$DS$105+'[1]EERR Fund.Nominal'!$DS$107</f>
        <v>-2691.135000000002</v>
      </c>
    </row>
    <row r="36" spans="2:10" x14ac:dyDescent="0.25">
      <c r="B36" s="2"/>
      <c r="C36" s="4" t="s">
        <v>25</v>
      </c>
      <c r="E36" s="4"/>
      <c r="G36" s="11">
        <f>+'[1]EERR Fund.Nominal'!$DO$84+'[1]EERR Fund.Nominal'!$DO$90</f>
        <v>274209.13899999997</v>
      </c>
      <c r="I36" s="11">
        <f>+'[1]EERR Fund.Nominal'!$DS$84+'[1]EERR Fund.Nominal'!$DS$90</f>
        <v>274209.13899999997</v>
      </c>
    </row>
    <row r="37" spans="2:10" x14ac:dyDescent="0.25">
      <c r="B37" s="2"/>
      <c r="C37" s="4"/>
      <c r="E37" s="4"/>
      <c r="G37" s="11"/>
      <c r="I37" s="11"/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414028.97899999993</v>
      </c>
      <c r="H38" s="8"/>
      <c r="I38" s="12">
        <f>SUM(I32:I37)</f>
        <v>414028.97899999993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-783313.46100000001</v>
      </c>
      <c r="I42" s="11">
        <v>-783313.46100000001</v>
      </c>
    </row>
    <row r="43" spans="2:10" x14ac:dyDescent="0.25">
      <c r="B43" s="2"/>
      <c r="C43" s="4" t="s">
        <v>27</v>
      </c>
      <c r="E43" s="4"/>
      <c r="G43" s="11">
        <v>-266133.65100000001</v>
      </c>
      <c r="I43" s="11">
        <v>-266133.65100000001</v>
      </c>
    </row>
    <row r="44" spans="2:10" x14ac:dyDescent="0.25">
      <c r="B44" s="2"/>
      <c r="C44" s="4" t="s">
        <v>29</v>
      </c>
      <c r="E44" s="4"/>
      <c r="G44" s="11">
        <v>-274175.39500000002</v>
      </c>
      <c r="I44" s="11">
        <v>-274175.39500000002</v>
      </c>
    </row>
    <row r="45" spans="2:10" x14ac:dyDescent="0.25">
      <c r="B45" s="2"/>
      <c r="C45" s="4" t="s">
        <v>39</v>
      </c>
      <c r="E45" s="4"/>
      <c r="G45" s="11">
        <v>-251248.014</v>
      </c>
      <c r="I45" s="11">
        <v>-251248.014</v>
      </c>
    </row>
    <row r="46" spans="2:10" x14ac:dyDescent="0.25">
      <c r="B46" s="2"/>
      <c r="C46" s="4" t="s">
        <v>30</v>
      </c>
      <c r="E46" s="4"/>
      <c r="G46" s="11">
        <v>-853519.39</v>
      </c>
      <c r="I46" s="11">
        <v>-853519.39</v>
      </c>
    </row>
    <row r="47" spans="2:10" x14ac:dyDescent="0.25">
      <c r="B47" s="2"/>
      <c r="C47" s="4" t="s">
        <v>40</v>
      </c>
      <c r="E47" s="4"/>
      <c r="G47" s="11">
        <v>-107440.97100000001</v>
      </c>
      <c r="I47" s="11">
        <v>-107440.97100000001</v>
      </c>
    </row>
    <row r="48" spans="2:10" x14ac:dyDescent="0.25">
      <c r="B48" s="2"/>
      <c r="C48" s="4" t="s">
        <v>31</v>
      </c>
      <c r="E48" s="4"/>
      <c r="G48" s="11">
        <v>-112790.701</v>
      </c>
      <c r="I48" s="11">
        <v>-112790.701</v>
      </c>
    </row>
    <row r="49" spans="2:9" x14ac:dyDescent="0.25">
      <c r="B49" s="2"/>
      <c r="C49" s="4" t="s">
        <v>41</v>
      </c>
      <c r="E49" s="4"/>
      <c r="G49" s="11">
        <v>-39738.699000000001</v>
      </c>
      <c r="I49" s="11">
        <v>-39738.699000000001</v>
      </c>
    </row>
    <row r="50" spans="2:9" x14ac:dyDescent="0.25">
      <c r="B50" s="2"/>
      <c r="C50" s="4" t="s">
        <v>32</v>
      </c>
      <c r="E50" s="4"/>
      <c r="G50" s="11">
        <v>-473492.07799999998</v>
      </c>
      <c r="I50" s="11">
        <v>-473492.07799999998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-3161852.3599999994</v>
      </c>
      <c r="H54" s="8"/>
      <c r="I54" s="12">
        <f>SUM(I42:I53)</f>
        <v>-3161852.3599999994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-33751.103999999999</v>
      </c>
      <c r="I57" s="11">
        <v>-33751.103999999999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-33751.103999999999</v>
      </c>
      <c r="H61" s="8"/>
      <c r="I61" s="12">
        <f>SUM(I57:I60)</f>
        <v>-33751.103999999999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-361769.32400000002</v>
      </c>
      <c r="I64" s="11">
        <v>-361769.32400000002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-361769.32400000002</v>
      </c>
      <c r="H68" s="8"/>
      <c r="I68" s="12">
        <f>SUM(I64:I67)</f>
        <v>-361769.32400000002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-620067.13300000003</v>
      </c>
      <c r="I70" s="11">
        <v>-620067.13300000003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-649613.90999999945</v>
      </c>
      <c r="H72" s="14"/>
      <c r="I72" s="15">
        <f>+I38+I54+I61+I68+I70+I28+I21</f>
        <v>-649613.90999999945</v>
      </c>
    </row>
    <row r="74" spans="2:10" x14ac:dyDescent="0.25">
      <c r="C74" s="1" t="s">
        <v>36</v>
      </c>
    </row>
    <row r="77" spans="2:10" x14ac:dyDescent="0.25">
      <c r="G77" s="19"/>
      <c r="H77" s="20"/>
      <c r="I77" s="20"/>
      <c r="J77" s="9"/>
    </row>
    <row r="78" spans="2:10" x14ac:dyDescent="0.25">
      <c r="H78" s="9"/>
      <c r="J78" s="9"/>
    </row>
    <row r="79" spans="2:10" x14ac:dyDescent="0.25">
      <c r="H79" s="18"/>
      <c r="I79" s="18"/>
      <c r="J79" s="9"/>
    </row>
    <row r="80" spans="2:10" x14ac:dyDescent="0.25">
      <c r="H80" s="9"/>
      <c r="J80" s="9"/>
    </row>
    <row r="81" spans="8:10" x14ac:dyDescent="0.25">
      <c r="H81" s="18"/>
      <c r="J81" s="9"/>
    </row>
    <row r="82" spans="8:10" x14ac:dyDescent="0.25">
      <c r="H82" s="18"/>
      <c r="J82" s="9"/>
    </row>
    <row r="83" spans="8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2018-03-27T14:09:24Z</dcterms:modified>
</cp:coreProperties>
</file>