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herreram\OneDrive - Fundacion Hogar de Cristo\Contabilidad\CIERRES\2021\Feb21\"/>
    </mc:Choice>
  </mc:AlternateContent>
  <bookViews>
    <workbookView xWindow="0" yWindow="0" windowWidth="20496" windowHeight="7752"/>
  </bookViews>
  <sheets>
    <sheet name="Hoja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7" i="1" l="1"/>
  <c r="G37" i="1"/>
  <c r="I36" i="1"/>
  <c r="G36" i="1"/>
  <c r="I35" i="1"/>
  <c r="G35" i="1"/>
  <c r="I34" i="1"/>
  <c r="G34" i="1"/>
  <c r="I33" i="1"/>
  <c r="G33" i="1"/>
  <c r="I32" i="1"/>
  <c r="G32" i="1"/>
  <c r="I25" i="1"/>
  <c r="G25" i="1"/>
  <c r="I24" i="1"/>
  <c r="G24" i="1"/>
  <c r="I13" i="1"/>
  <c r="G13" i="1"/>
  <c r="I12" i="1"/>
  <c r="G12" i="1"/>
  <c r="I11" i="1"/>
  <c r="G11" i="1"/>
  <c r="I38" i="1" l="1"/>
  <c r="I68" i="1"/>
  <c r="I61" i="1"/>
  <c r="I54" i="1"/>
  <c r="I28" i="1"/>
  <c r="I21" i="1"/>
  <c r="I72" i="1" l="1"/>
  <c r="G68" i="1" l="1"/>
  <c r="G61" i="1" l="1"/>
  <c r="G54" i="1" l="1"/>
  <c r="G28" i="1" l="1"/>
  <c r="G38" i="1"/>
  <c r="G21" i="1" l="1"/>
  <c r="G72" i="1" s="1"/>
</calcChain>
</file>

<file path=xl/sharedStrings.xml><?xml version="1.0" encoding="utf-8"?>
<sst xmlns="http://schemas.openxmlformats.org/spreadsheetml/2006/main" count="49" uniqueCount="43">
  <si>
    <t>1.- Saldo Inicial para el período</t>
  </si>
  <si>
    <t>1.1.- En efectivo</t>
  </si>
  <si>
    <t>1.2.- En especies</t>
  </si>
  <si>
    <t>TOTAL SALDO INICIAL</t>
  </si>
  <si>
    <t>2.- Entradas (Donaciones - Transferencias) del Período</t>
  </si>
  <si>
    <t>2.1.- Donaciones o transferencias superiores a US$ 20.000</t>
  </si>
  <si>
    <t>Total</t>
  </si>
  <si>
    <t>2.3.- Donaciones o Transferencias inferiores a US$ 20.000</t>
  </si>
  <si>
    <t>2.2.- Donaciones o transferencias con objetivos específicos</t>
  </si>
  <si>
    <t>Codigo del Proyecto</t>
  </si>
  <si>
    <t>M$</t>
  </si>
  <si>
    <t>2.4.- Ingresos Propios</t>
  </si>
  <si>
    <t>3.- Total pagos del período</t>
  </si>
  <si>
    <t>3.1.- Pagos realizados a proyectos con objetivos específicos</t>
  </si>
  <si>
    <t>3.2.- Transferencias a otras OSFL</t>
  </si>
  <si>
    <t>3.3.- Pagos realizados a proyectos en general</t>
  </si>
  <si>
    <t>3.4. Pagos por gastos de administración y generales</t>
  </si>
  <si>
    <t>Ingresos Membresías</t>
  </si>
  <si>
    <t>Ingresos Donaciones</t>
  </si>
  <si>
    <t>Ingresos Eventos y Cenas</t>
  </si>
  <si>
    <t>Venta Articulos Religiosos</t>
  </si>
  <si>
    <t>Gestión Inmobiliaria</t>
  </si>
  <si>
    <t>Funeraria</t>
  </si>
  <si>
    <t>Venta de Servicios</t>
  </si>
  <si>
    <t>Convenios con el estado y proyectos Corto Plazo</t>
  </si>
  <si>
    <t>Testamentos y legados</t>
  </si>
  <si>
    <t>Recuperación pensiones y otros ingresos</t>
  </si>
  <si>
    <t>Red Nacional de Gestión Social</t>
  </si>
  <si>
    <t>Aporte a otras organizaciones de la sociedad civil</t>
  </si>
  <si>
    <t>4.- SALDO FINAL (*)</t>
  </si>
  <si>
    <t>(*) Nota: Saldo final corresponde al margen recurrente del Estado de Resultado</t>
  </si>
  <si>
    <t xml:space="preserve">MES </t>
  </si>
  <si>
    <t>ACUMULADO</t>
  </si>
  <si>
    <t>Ingresos EERR y otros</t>
  </si>
  <si>
    <t>Programas Temáticas ADULTO MAYOR</t>
  </si>
  <si>
    <t>Programas Temáticas CONSUMO PROBLEMATICO DE ALCOHOL Y OTRAS DROGAS</t>
  </si>
  <si>
    <t>Programas Temáticas DISCAPACIDAD MENTAL</t>
  </si>
  <si>
    <t>Programas Temáticas EDUCACION INICIAL</t>
  </si>
  <si>
    <t>Programas Temáticas INCLUSION LABORAL</t>
  </si>
  <si>
    <t>Programas Temáticas INFANTO ADOLESCENTE</t>
  </si>
  <si>
    <t>Programas Temáticas PERSONAS EN SITUACION DE CALLE</t>
  </si>
  <si>
    <t>Programas Temáticas REINSERCION EDUCATIVA</t>
  </si>
  <si>
    <t>Año o período de la Tabla IFAF : Febrero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</si>
</sst>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 * #,##0_ ;_ * \-#,##0_ ;_ * &quot;-&quot;_ ;_ @_ "/>
    <numFmt numFmtId="164" formatCode="_-* #,##0.00_-;\-* #,##0.00_-;_-* &quot;-&quot;??_-;_-@_-"/>
    <numFmt numFmtId="165" formatCode="_-* #,##0_-;\-* #,##0_-;_-* &quot;-&quot;??_-;_-@_-"/>
    <numFmt numFmtId="166" formatCode="_(* #,##0.00_);_(* \(#,##0.00\);_(* &quot;-&quot;??_);_(@_)"/>
    <numFmt numFmtId="167" formatCode="#,##0;\(#,##0\)"/>
  </numFmts>
  <fonts count="7" x14ac:knownFonts="1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Arial monospaced for SAP"/>
      <family val="3"/>
    </font>
    <font>
      <b/>
      <sz val="10"/>
      <color theme="1"/>
      <name val="Arial monospaced for SAP"/>
      <family val="3"/>
    </font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/>
      <diagonal/>
    </border>
  </borders>
  <cellStyleXfs count="5">
    <xf numFmtId="0" fontId="0" fillId="0" borderId="0"/>
    <xf numFmtId="164" fontId="2" fillId="0" borderId="0" applyFont="0" applyFill="0" applyBorder="0" applyAlignment="0" applyProtection="0"/>
    <xf numFmtId="166" fontId="5" fillId="0" borderId="0" applyFont="0" applyFill="0" applyBorder="0" applyAlignment="0" applyProtection="0"/>
    <xf numFmtId="41" fontId="2" fillId="0" borderId="0" applyFont="0" applyFill="0" applyBorder="0" applyAlignment="0" applyProtection="0"/>
    <xf numFmtId="0" fontId="1" fillId="0" borderId="0"/>
  </cellStyleXfs>
  <cellXfs count="23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 indent="2"/>
    </xf>
    <xf numFmtId="0" fontId="4" fillId="0" borderId="0" xfId="0" applyFont="1"/>
    <xf numFmtId="0" fontId="3" fillId="2" borderId="1" xfId="0" applyFont="1" applyFill="1" applyBorder="1"/>
    <xf numFmtId="0" fontId="3" fillId="3" borderId="2" xfId="0" applyFont="1" applyFill="1" applyBorder="1" applyAlignment="1">
      <alignment horizontal="left"/>
    </xf>
    <xf numFmtId="0" fontId="4" fillId="0" borderId="0" xfId="0" applyFont="1" applyAlignment="1">
      <alignment horizontal="center"/>
    </xf>
    <xf numFmtId="0" fontId="3" fillId="0" borderId="0" xfId="0" applyFont="1" applyFill="1" applyBorder="1"/>
    <xf numFmtId="0" fontId="3" fillId="0" borderId="0" xfId="0" applyFont="1" applyFill="1" applyBorder="1" applyAlignment="1">
      <alignment horizontal="left"/>
    </xf>
    <xf numFmtId="165" fontId="3" fillId="0" borderId="0" xfId="1" applyNumberFormat="1" applyFont="1"/>
    <xf numFmtId="165" fontId="4" fillId="0" borderId="0" xfId="1" applyNumberFormat="1" applyFont="1" applyAlignment="1">
      <alignment horizontal="center"/>
    </xf>
    <xf numFmtId="165" fontId="3" fillId="2" borderId="1" xfId="1" applyNumberFormat="1" applyFont="1" applyFill="1" applyBorder="1"/>
    <xf numFmtId="165" fontId="3" fillId="3" borderId="2" xfId="1" applyNumberFormat="1" applyFont="1" applyFill="1" applyBorder="1" applyAlignment="1">
      <alignment horizontal="left"/>
    </xf>
    <xf numFmtId="0" fontId="4" fillId="2" borderId="1" xfId="0" applyFont="1" applyFill="1" applyBorder="1"/>
    <xf numFmtId="0" fontId="4" fillId="0" borderId="0" xfId="0" applyFont="1" applyFill="1" applyBorder="1"/>
    <xf numFmtId="165" fontId="4" fillId="2" borderId="1" xfId="1" applyNumberFormat="1" applyFont="1" applyFill="1" applyBorder="1"/>
    <xf numFmtId="165" fontId="3" fillId="0" borderId="0" xfId="0" applyNumberFormat="1" applyFont="1"/>
    <xf numFmtId="165" fontId="3" fillId="0" borderId="0" xfId="1" applyNumberFormat="1" applyFont="1" applyAlignment="1">
      <alignment horizontal="center"/>
    </xf>
    <xf numFmtId="165" fontId="3" fillId="0" borderId="0" xfId="1" applyNumberFormat="1" applyFont="1" applyFill="1" applyBorder="1"/>
    <xf numFmtId="41" fontId="3" fillId="0" borderId="0" xfId="3" applyFont="1" applyFill="1" applyBorder="1"/>
    <xf numFmtId="165" fontId="3" fillId="0" borderId="0" xfId="1" applyNumberFormat="1" applyFont="1" applyFill="1"/>
    <xf numFmtId="165" fontId="3" fillId="0" borderId="0" xfId="1" applyNumberFormat="1" applyFont="1" applyBorder="1"/>
    <xf numFmtId="167" fontId="6" fillId="0" borderId="0" xfId="4" applyNumberFormat="1" applyFont="1" applyFill="1" applyBorder="1"/>
  </cellXfs>
  <cellStyles count="5">
    <cellStyle name="Millares" xfId="1" builtinId="3"/>
    <cellStyle name="Millares [0]" xfId="3" builtinId="6"/>
    <cellStyle name="Millares 4" xfId="2"/>
    <cellStyle name="Normal" xfId="0" builtinId="0"/>
    <cellStyle name="Normal 7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herreram/OneDrive%20-%20Fundacion%20Hogar%20de%20Cristo/Contabilidad/Estados%20Financieros/Corporativo/2021/Feb21/Consolidado_022021_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pa"/>
      <sheetName val="Est.Pos.Fin"/>
      <sheetName val="EERR Fund.Nominal"/>
      <sheetName val="EERR_ppto0_mensual"/>
      <sheetName val="EERR_ppto0_Acum"/>
      <sheetName val="EERR Evolutivo"/>
      <sheetName val="FSUM"/>
      <sheetName val="EMPLEA"/>
      <sheetName val="EERR Proyectado"/>
      <sheetName val="EERR_Sedes_Zonas"/>
    </sheetNames>
    <sheetDataSet>
      <sheetData sheetId="0"/>
      <sheetData sheetId="1"/>
      <sheetData sheetId="2">
        <row r="11">
          <cell r="CA11">
            <v>2131619.3940000003</v>
          </cell>
          <cell r="CE11">
            <v>4347771.8289999999</v>
          </cell>
        </row>
        <row r="16">
          <cell r="CA16">
            <v>3739.4140000000002</v>
          </cell>
          <cell r="CE16">
            <v>6221.6229999999996</v>
          </cell>
        </row>
        <row r="17">
          <cell r="CA17">
            <v>2280</v>
          </cell>
          <cell r="CE17">
            <v>3987</v>
          </cell>
        </row>
        <row r="21">
          <cell r="CA21">
            <v>17984.383000000002</v>
          </cell>
          <cell r="CE21">
            <v>51267.4</v>
          </cell>
        </row>
        <row r="26">
          <cell r="CA26">
            <v>98036.698999999993</v>
          </cell>
          <cell r="CE26">
            <v>198871.166</v>
          </cell>
        </row>
        <row r="28">
          <cell r="CA28">
            <v>756.59</v>
          </cell>
          <cell r="CE28">
            <v>1322.248</v>
          </cell>
        </row>
        <row r="31">
          <cell r="CA31">
            <v>-454050.03500000003</v>
          </cell>
          <cell r="CE31">
            <v>-966146.495</v>
          </cell>
        </row>
        <row r="41">
          <cell r="CA41">
            <v>0</v>
          </cell>
          <cell r="CE41">
            <v>0</v>
          </cell>
        </row>
        <row r="42">
          <cell r="CA42">
            <v>-10290.196</v>
          </cell>
          <cell r="CE42">
            <v>-18443.366999999998</v>
          </cell>
        </row>
        <row r="43">
          <cell r="CA43">
            <v>-986.255</v>
          </cell>
          <cell r="CE43">
            <v>-1633.2860000000001</v>
          </cell>
        </row>
        <row r="44">
          <cell r="CA44">
            <v>-121490.77099999995</v>
          </cell>
          <cell r="CE44">
            <v>-100185.36100000003</v>
          </cell>
        </row>
        <row r="45">
          <cell r="CA45">
            <v>59570.713000000003</v>
          </cell>
          <cell r="CE45">
            <v>79231.153999999995</v>
          </cell>
        </row>
        <row r="48">
          <cell r="CA48">
            <v>1043276.0719999999</v>
          </cell>
          <cell r="CE48">
            <v>3179855.9129999997</v>
          </cell>
        </row>
        <row r="82">
          <cell r="CA82">
            <v>248973.86600000001</v>
          </cell>
          <cell r="CE82">
            <v>363723.74099999998</v>
          </cell>
        </row>
        <row r="86">
          <cell r="CA86">
            <v>-9075.0519999999997</v>
          </cell>
          <cell r="CE86">
            <v>-25015.05</v>
          </cell>
        </row>
        <row r="89">
          <cell r="CA89">
            <v>45653.02</v>
          </cell>
          <cell r="CE89">
            <v>96886.126999999993</v>
          </cell>
        </row>
        <row r="90">
          <cell r="CA90">
            <v>8837.8319999999967</v>
          </cell>
          <cell r="CE90">
            <v>-4900.7870000000075</v>
          </cell>
        </row>
        <row r="93">
          <cell r="CA93">
            <v>0</v>
          </cell>
          <cell r="CE93">
            <v>0</v>
          </cell>
        </row>
        <row r="96">
          <cell r="CA96">
            <v>0</v>
          </cell>
          <cell r="CE96">
            <v>0</v>
          </cell>
        </row>
        <row r="99">
          <cell r="CA99">
            <v>0</v>
          </cell>
          <cell r="CE99">
            <v>0</v>
          </cell>
        </row>
        <row r="100">
          <cell r="CA100">
            <v>-46218.956000000006</v>
          </cell>
          <cell r="CE100">
            <v>539033.42299999995</v>
          </cell>
        </row>
        <row r="111">
          <cell r="CA111">
            <v>3220.9519999999993</v>
          </cell>
          <cell r="CE111">
            <v>-931.0710000000031</v>
          </cell>
        </row>
        <row r="118">
          <cell r="CA118">
            <v>0</v>
          </cell>
          <cell r="CE118">
            <v>0</v>
          </cell>
        </row>
        <row r="119">
          <cell r="CA119">
            <v>155573.908</v>
          </cell>
          <cell r="CE119">
            <v>325885.14999999997</v>
          </cell>
        </row>
      </sheetData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83"/>
  <sheetViews>
    <sheetView showGridLines="0" tabSelected="1" topLeftCell="B50" zoomScale="80" zoomScaleNormal="80" workbookViewId="0">
      <selection activeCell="I70" sqref="I70"/>
    </sheetView>
  </sheetViews>
  <sheetFormatPr baseColWidth="10" defaultColWidth="11.44140625" defaultRowHeight="13.2" x14ac:dyDescent="0.25"/>
  <cols>
    <col min="1" max="1" width="1.44140625" style="1" customWidth="1"/>
    <col min="2" max="2" width="5.33203125" style="1" customWidth="1"/>
    <col min="3" max="3" width="54.21875" style="1" customWidth="1"/>
    <col min="4" max="4" width="2.109375" style="7" customWidth="1"/>
    <col min="5" max="5" width="19.33203125" style="1" hidden="1" customWidth="1"/>
    <col min="6" max="6" width="2.109375" style="7" customWidth="1"/>
    <col min="7" max="7" width="23.6640625" style="9" customWidth="1"/>
    <col min="8" max="8" width="2.109375" style="7" customWidth="1"/>
    <col min="9" max="9" width="20.44140625" style="9" customWidth="1"/>
    <col min="10" max="10" width="24.6640625" style="1" customWidth="1"/>
    <col min="11" max="16384" width="11.44140625" style="1"/>
  </cols>
  <sheetData>
    <row r="2" spans="2:9" x14ac:dyDescent="0.25">
      <c r="B2" s="3" t="s">
        <v>42</v>
      </c>
      <c r="G2" s="17" t="s">
        <v>31</v>
      </c>
      <c r="I2" s="17" t="s">
        <v>32</v>
      </c>
    </row>
    <row r="3" spans="2:9" x14ac:dyDescent="0.25">
      <c r="E3" s="6" t="s">
        <v>9</v>
      </c>
      <c r="G3" s="10" t="s">
        <v>10</v>
      </c>
      <c r="I3" s="10" t="s">
        <v>10</v>
      </c>
    </row>
    <row r="4" spans="2:9" hidden="1" x14ac:dyDescent="0.25">
      <c r="B4" s="3" t="s">
        <v>0</v>
      </c>
    </row>
    <row r="5" spans="2:9" hidden="1" x14ac:dyDescent="0.25">
      <c r="B5" s="2" t="s">
        <v>1</v>
      </c>
      <c r="E5" s="4"/>
      <c r="G5" s="11"/>
      <c r="I5" s="11"/>
    </row>
    <row r="6" spans="2:9" hidden="1" x14ac:dyDescent="0.25">
      <c r="B6" s="2" t="s">
        <v>2</v>
      </c>
      <c r="E6" s="4"/>
      <c r="G6" s="11"/>
      <c r="I6" s="11"/>
    </row>
    <row r="7" spans="2:9" hidden="1" x14ac:dyDescent="0.25">
      <c r="B7" s="1" t="s">
        <v>3</v>
      </c>
      <c r="E7" s="4"/>
      <c r="G7" s="11"/>
      <c r="I7" s="11"/>
    </row>
    <row r="8" spans="2:9" hidden="1" x14ac:dyDescent="0.25"/>
    <row r="9" spans="2:9" x14ac:dyDescent="0.25">
      <c r="B9" s="3" t="s">
        <v>4</v>
      </c>
    </row>
    <row r="10" spans="2:9" x14ac:dyDescent="0.25">
      <c r="B10" s="2" t="s">
        <v>5</v>
      </c>
    </row>
    <row r="11" spans="2:9" x14ac:dyDescent="0.25">
      <c r="C11" s="4" t="s">
        <v>17</v>
      </c>
      <c r="E11" s="4"/>
      <c r="G11" s="11">
        <f>+'[1]EERR Fund.Nominal'!$CA$11+'[1]EERR Fund.Nominal'!$CA$31+'[1]EERR Fund.Nominal'!$CA$43+'[1]EERR Fund.Nominal'!$CA$44+'[1]EERR Fund.Nominal'!$CA$28</f>
        <v>1555848.9230000004</v>
      </c>
      <c r="I11" s="11">
        <f>+'[1]EERR Fund.Nominal'!$CE$11+'[1]EERR Fund.Nominal'!$CE$31+'[1]EERR Fund.Nominal'!$CE$43+'[1]EERR Fund.Nominal'!$CE$44+'[1]EERR Fund.Nominal'!$CE$28</f>
        <v>3281128.9350000001</v>
      </c>
    </row>
    <row r="12" spans="2:9" x14ac:dyDescent="0.25">
      <c r="C12" s="4" t="s">
        <v>18</v>
      </c>
      <c r="E12" s="4"/>
      <c r="G12" s="11">
        <f>+'[1]EERR Fund.Nominal'!$CA$26+'[1]EERR Fund.Nominal'!$CA$16+'[1]EERR Fund.Nominal'!$CA$45</f>
        <v>161346.826</v>
      </c>
      <c r="I12" s="11">
        <f>+'[1]EERR Fund.Nominal'!$CE$26+'[1]EERR Fund.Nominal'!$CE$16+'[1]EERR Fund.Nominal'!$CE$45</f>
        <v>284323.94299999997</v>
      </c>
    </row>
    <row r="13" spans="2:9" x14ac:dyDescent="0.25">
      <c r="C13" s="4" t="s">
        <v>19</v>
      </c>
      <c r="E13" s="4"/>
      <c r="G13" s="11">
        <f>+'[1]EERR Fund.Nominal'!$CA$17+'[1]EERR Fund.Nominal'!$CA$41</f>
        <v>2280</v>
      </c>
      <c r="I13" s="11">
        <f>+'[1]EERR Fund.Nominal'!$CE$17+'[1]EERR Fund.Nominal'!$CE$41</f>
        <v>3987</v>
      </c>
    </row>
    <row r="14" spans="2:9" x14ac:dyDescent="0.25">
      <c r="C14" s="4"/>
      <c r="E14" s="4"/>
      <c r="G14" s="11"/>
      <c r="I14" s="11"/>
    </row>
    <row r="15" spans="2:9" x14ac:dyDescent="0.25">
      <c r="C15" s="4"/>
      <c r="E15" s="4"/>
      <c r="G15" s="11"/>
      <c r="I15" s="11"/>
    </row>
    <row r="16" spans="2:9" x14ac:dyDescent="0.25">
      <c r="C16" s="4"/>
      <c r="E16" s="4"/>
      <c r="G16" s="11"/>
      <c r="I16" s="11"/>
    </row>
    <row r="17" spans="2:9" x14ac:dyDescent="0.25">
      <c r="C17" s="4"/>
      <c r="E17" s="4"/>
      <c r="G17" s="11"/>
      <c r="I17" s="11"/>
    </row>
    <row r="18" spans="2:9" x14ac:dyDescent="0.25">
      <c r="C18" s="4"/>
      <c r="E18" s="4"/>
      <c r="G18" s="11"/>
      <c r="I18" s="11"/>
    </row>
    <row r="19" spans="2:9" x14ac:dyDescent="0.25">
      <c r="C19" s="4"/>
      <c r="E19" s="4"/>
      <c r="G19" s="11"/>
      <c r="I19" s="11"/>
    </row>
    <row r="20" spans="2:9" x14ac:dyDescent="0.25">
      <c r="C20" s="4"/>
      <c r="E20" s="4"/>
      <c r="G20" s="11"/>
      <c r="I20" s="11"/>
    </row>
    <row r="21" spans="2:9" x14ac:dyDescent="0.25">
      <c r="C21" s="5" t="s">
        <v>6</v>
      </c>
      <c r="D21" s="8"/>
      <c r="E21" s="5"/>
      <c r="F21" s="8"/>
      <c r="G21" s="12">
        <f>SUM(G11:G20)</f>
        <v>1719475.7490000003</v>
      </c>
      <c r="H21" s="8"/>
      <c r="I21" s="12">
        <f>SUM(I11:I20)</f>
        <v>3569439.878</v>
      </c>
    </row>
    <row r="23" spans="2:9" x14ac:dyDescent="0.25">
      <c r="B23" s="2" t="s">
        <v>8</v>
      </c>
    </row>
    <row r="24" spans="2:9" x14ac:dyDescent="0.25">
      <c r="C24" s="4" t="s">
        <v>26</v>
      </c>
      <c r="E24" s="4"/>
      <c r="G24" s="11">
        <f>+'[1]EERR Fund.Nominal'!$CA$119</f>
        <v>155573.908</v>
      </c>
      <c r="I24" s="11">
        <f>+'[1]EERR Fund.Nominal'!$CE$119</f>
        <v>325885.14999999997</v>
      </c>
    </row>
    <row r="25" spans="2:9" x14ac:dyDescent="0.25">
      <c r="C25" s="4" t="s">
        <v>24</v>
      </c>
      <c r="E25" s="4"/>
      <c r="G25" s="11">
        <f>+'[1]EERR Fund.Nominal'!$CA$48</f>
        <v>1043276.0719999999</v>
      </c>
      <c r="I25" s="11">
        <f>+'[1]EERR Fund.Nominal'!$CE$48</f>
        <v>3179855.9129999997</v>
      </c>
    </row>
    <row r="26" spans="2:9" x14ac:dyDescent="0.25">
      <c r="C26" s="4"/>
      <c r="E26" s="4"/>
      <c r="G26" s="11"/>
      <c r="I26" s="11"/>
    </row>
    <row r="27" spans="2:9" x14ac:dyDescent="0.25">
      <c r="C27" s="4"/>
      <c r="E27" s="4"/>
      <c r="G27" s="11"/>
      <c r="I27" s="11"/>
    </row>
    <row r="28" spans="2:9" x14ac:dyDescent="0.25">
      <c r="B28" s="2"/>
      <c r="C28" s="5" t="s">
        <v>6</v>
      </c>
      <c r="D28" s="8"/>
      <c r="E28" s="5"/>
      <c r="F28" s="8"/>
      <c r="G28" s="12">
        <f>SUM(G24:G27)</f>
        <v>1198849.98</v>
      </c>
      <c r="H28" s="8"/>
      <c r="I28" s="12">
        <f>SUM(I24:I27)</f>
        <v>3505741.0629999996</v>
      </c>
    </row>
    <row r="29" spans="2:9" x14ac:dyDescent="0.25">
      <c r="B29" s="2"/>
    </row>
    <row r="30" spans="2:9" x14ac:dyDescent="0.25">
      <c r="B30" s="2" t="s">
        <v>7</v>
      </c>
      <c r="E30" s="4"/>
      <c r="G30" s="11">
        <v>0</v>
      </c>
      <c r="I30" s="11">
        <v>0</v>
      </c>
    </row>
    <row r="31" spans="2:9" x14ac:dyDescent="0.25">
      <c r="B31" s="2" t="s">
        <v>11</v>
      </c>
    </row>
    <row r="32" spans="2:9" x14ac:dyDescent="0.25">
      <c r="B32" s="2"/>
      <c r="C32" s="4" t="s">
        <v>20</v>
      </c>
      <c r="E32" s="4"/>
      <c r="G32" s="11">
        <f>+'[1]EERR Fund.Nominal'!$CA$21+'[1]EERR Fund.Nominal'!$CA$42</f>
        <v>7694.1870000000017</v>
      </c>
      <c r="I32" s="11">
        <f>+'[1]EERR Fund.Nominal'!$CE$21+'[1]EERR Fund.Nominal'!$CE$42</f>
        <v>32824.033000000003</v>
      </c>
    </row>
    <row r="33" spans="2:10" x14ac:dyDescent="0.25">
      <c r="B33" s="2"/>
      <c r="C33" s="4" t="s">
        <v>21</v>
      </c>
      <c r="E33" s="4"/>
      <c r="G33" s="11">
        <f>+'[1]EERR Fund.Nominal'!$CA$100+'[1]EERR Fund.Nominal'!$CA$111</f>
        <v>-42998.004000000008</v>
      </c>
      <c r="I33" s="11">
        <f>+'[1]EERR Fund.Nominal'!$CE$100+'[1]EERR Fund.Nominal'!$CE$111</f>
        <v>538102.35199999996</v>
      </c>
    </row>
    <row r="34" spans="2:10" x14ac:dyDescent="0.25">
      <c r="B34" s="2"/>
      <c r="C34" s="4" t="s">
        <v>22</v>
      </c>
      <c r="E34" s="4"/>
      <c r="G34" s="11">
        <f>+'[1]EERR Fund.Nominal'!$CA$89</f>
        <v>45653.02</v>
      </c>
      <c r="I34" s="11">
        <f>+'[1]EERR Fund.Nominal'!$CE$89</f>
        <v>96886.126999999993</v>
      </c>
    </row>
    <row r="35" spans="2:10" x14ac:dyDescent="0.25">
      <c r="B35" s="2"/>
      <c r="C35" s="4" t="s">
        <v>23</v>
      </c>
      <c r="E35" s="4"/>
      <c r="G35" s="11">
        <f>+'[1]EERR Fund.Nominal'!$CA$90+'[1]EERR Fund.Nominal'!$CA$93</f>
        <v>8837.8319999999967</v>
      </c>
      <c r="I35" s="11">
        <f>+'[1]EERR Fund.Nominal'!$CE$90+'[1]EERR Fund.Nominal'!$CE$93</f>
        <v>-4900.7870000000075</v>
      </c>
    </row>
    <row r="36" spans="2:10" x14ac:dyDescent="0.25">
      <c r="B36" s="2"/>
      <c r="C36" s="4" t="s">
        <v>25</v>
      </c>
      <c r="E36" s="4"/>
      <c r="G36" s="11">
        <f>+'[1]EERR Fund.Nominal'!$CA$82+'[1]EERR Fund.Nominal'!$CA$86+'[1]EERR Fund.Nominal'!$CA$96</f>
        <v>239898.81400000001</v>
      </c>
      <c r="I36" s="11">
        <f>+'[1]EERR Fund.Nominal'!$CE$82+'[1]EERR Fund.Nominal'!$CE$86+'[1]EERR Fund.Nominal'!$CE$96</f>
        <v>338708.69099999999</v>
      </c>
    </row>
    <row r="37" spans="2:10" x14ac:dyDescent="0.25">
      <c r="B37" s="2"/>
      <c r="C37" s="4" t="s">
        <v>33</v>
      </c>
      <c r="E37" s="4"/>
      <c r="G37" s="11">
        <f>+'[1]EERR Fund.Nominal'!$CA$99+'[1]EERR Fund.Nominal'!$CA$118</f>
        <v>0</v>
      </c>
      <c r="I37" s="11">
        <f>+'[1]EERR Fund.Nominal'!$CE$99+'[1]EERR Fund.Nominal'!$CE$118</f>
        <v>0</v>
      </c>
    </row>
    <row r="38" spans="2:10" x14ac:dyDescent="0.25">
      <c r="B38" s="2"/>
      <c r="C38" s="5" t="s">
        <v>6</v>
      </c>
      <c r="D38" s="8"/>
      <c r="E38" s="5"/>
      <c r="F38" s="8"/>
      <c r="G38" s="12">
        <f>SUM(G32:G37)</f>
        <v>259085.84899999999</v>
      </c>
      <c r="H38" s="8"/>
      <c r="I38" s="12">
        <f>SUM(I32:I37)</f>
        <v>1001620.416</v>
      </c>
    </row>
    <row r="39" spans="2:10" x14ac:dyDescent="0.25">
      <c r="B39" s="2"/>
      <c r="J39" s="16"/>
    </row>
    <row r="40" spans="2:10" x14ac:dyDescent="0.25">
      <c r="B40" s="3" t="s">
        <v>12</v>
      </c>
    </row>
    <row r="41" spans="2:10" x14ac:dyDescent="0.25">
      <c r="B41" s="2" t="s">
        <v>13</v>
      </c>
    </row>
    <row r="42" spans="2:10" x14ac:dyDescent="0.25">
      <c r="B42" s="2"/>
      <c r="C42" s="4" t="s">
        <v>34</v>
      </c>
      <c r="E42" s="4"/>
      <c r="G42" s="11">
        <v>-599551.85699999996</v>
      </c>
      <c r="I42" s="11">
        <v>-1335048.094</v>
      </c>
    </row>
    <row r="43" spans="2:10" x14ac:dyDescent="0.25">
      <c r="B43" s="2"/>
      <c r="C43" s="4" t="s">
        <v>35</v>
      </c>
      <c r="E43" s="4"/>
      <c r="G43" s="11">
        <v>-147019.33300000001</v>
      </c>
      <c r="I43" s="11">
        <v>-307942.83600000001</v>
      </c>
    </row>
    <row r="44" spans="2:10" x14ac:dyDescent="0.25">
      <c r="B44" s="2"/>
      <c r="C44" s="4" t="s">
        <v>36</v>
      </c>
      <c r="E44" s="4"/>
      <c r="G44" s="11">
        <v>-279203.70600000001</v>
      </c>
      <c r="I44" s="11">
        <v>-571774.82700000005</v>
      </c>
    </row>
    <row r="45" spans="2:10" x14ac:dyDescent="0.25">
      <c r="B45" s="2"/>
      <c r="C45" s="4" t="s">
        <v>37</v>
      </c>
      <c r="E45" s="4"/>
      <c r="G45" s="11">
        <v>-463342.16499999998</v>
      </c>
      <c r="I45" s="11">
        <v>-926748.71400000004</v>
      </c>
    </row>
    <row r="46" spans="2:10" x14ac:dyDescent="0.25">
      <c r="B46" s="2"/>
      <c r="C46" s="4" t="s">
        <v>38</v>
      </c>
      <c r="E46" s="4"/>
      <c r="G46" s="11">
        <v>-81114.596000000005</v>
      </c>
      <c r="I46" s="11">
        <v>-164324.04</v>
      </c>
    </row>
    <row r="47" spans="2:10" x14ac:dyDescent="0.25">
      <c r="B47" s="2"/>
      <c r="C47" s="4" t="s">
        <v>39</v>
      </c>
      <c r="E47" s="4"/>
      <c r="G47" s="11">
        <v>-72914.97</v>
      </c>
      <c r="I47" s="11">
        <v>-146069.82699999999</v>
      </c>
    </row>
    <row r="48" spans="2:10" x14ac:dyDescent="0.25">
      <c r="B48" s="2"/>
      <c r="C48" s="4" t="s">
        <v>40</v>
      </c>
      <c r="E48" s="4"/>
      <c r="G48" s="11">
        <v>-622286.54099999997</v>
      </c>
      <c r="I48" s="11">
        <v>-1219592.652</v>
      </c>
    </row>
    <row r="49" spans="2:9" x14ac:dyDescent="0.25">
      <c r="B49" s="2"/>
      <c r="C49" s="4" t="s">
        <v>41</v>
      </c>
      <c r="E49" s="4"/>
      <c r="G49" s="11">
        <v>-310435.34100000001</v>
      </c>
      <c r="I49" s="11">
        <v>-530929.30900000001</v>
      </c>
    </row>
    <row r="50" spans="2:9" x14ac:dyDescent="0.25">
      <c r="B50" s="2"/>
      <c r="C50" s="4"/>
      <c r="E50" s="4"/>
      <c r="G50" s="11">
        <v>0</v>
      </c>
      <c r="I50" s="11">
        <v>0</v>
      </c>
    </row>
    <row r="51" spans="2:9" x14ac:dyDescent="0.25">
      <c r="B51" s="2"/>
      <c r="C51" s="4"/>
      <c r="E51" s="4"/>
      <c r="G51" s="11"/>
      <c r="I51" s="11"/>
    </row>
    <row r="52" spans="2:9" x14ac:dyDescent="0.25">
      <c r="B52" s="2"/>
      <c r="C52" s="4"/>
      <c r="E52" s="4"/>
      <c r="G52" s="11"/>
      <c r="I52" s="11"/>
    </row>
    <row r="53" spans="2:9" x14ac:dyDescent="0.25">
      <c r="B53" s="2"/>
      <c r="C53" s="4"/>
      <c r="E53" s="4"/>
      <c r="G53" s="11"/>
      <c r="I53" s="11"/>
    </row>
    <row r="54" spans="2:9" x14ac:dyDescent="0.25">
      <c r="B54" s="2"/>
      <c r="C54" s="5" t="s">
        <v>6</v>
      </c>
      <c r="D54" s="8"/>
      <c r="E54" s="5"/>
      <c r="F54" s="8"/>
      <c r="G54" s="12">
        <f>SUM(G42:G53)</f>
        <v>-2575868.5089999996</v>
      </c>
      <c r="H54" s="8"/>
      <c r="I54" s="12">
        <f>SUM(I42:I53)</f>
        <v>-5202430.2990000006</v>
      </c>
    </row>
    <row r="55" spans="2:9" x14ac:dyDescent="0.25">
      <c r="B55" s="2"/>
    </row>
    <row r="56" spans="2:9" x14ac:dyDescent="0.25">
      <c r="B56" s="2" t="s">
        <v>14</v>
      </c>
    </row>
    <row r="57" spans="2:9" x14ac:dyDescent="0.25">
      <c r="B57" s="2"/>
      <c r="C57" s="4" t="s">
        <v>28</v>
      </c>
      <c r="E57" s="4"/>
      <c r="G57" s="11">
        <v>-584.71299999999997</v>
      </c>
      <c r="I57" s="11">
        <v>-24578.425999999999</v>
      </c>
    </row>
    <row r="58" spans="2:9" x14ac:dyDescent="0.25">
      <c r="B58" s="2"/>
      <c r="C58" s="4"/>
      <c r="E58" s="4"/>
      <c r="G58" s="11"/>
      <c r="I58" s="11"/>
    </row>
    <row r="59" spans="2:9" x14ac:dyDescent="0.25">
      <c r="B59" s="2"/>
      <c r="C59" s="4"/>
      <c r="E59" s="4"/>
      <c r="G59" s="11"/>
      <c r="I59" s="11"/>
    </row>
    <row r="60" spans="2:9" x14ac:dyDescent="0.25">
      <c r="B60" s="2"/>
      <c r="C60" s="4"/>
      <c r="E60" s="4"/>
      <c r="G60" s="11"/>
      <c r="I60" s="11"/>
    </row>
    <row r="61" spans="2:9" x14ac:dyDescent="0.25">
      <c r="B61" s="2"/>
      <c r="C61" s="5" t="s">
        <v>6</v>
      </c>
      <c r="D61" s="8"/>
      <c r="E61" s="5"/>
      <c r="F61" s="8"/>
      <c r="G61" s="12">
        <f>SUM(G57:G60)</f>
        <v>-584.71299999999997</v>
      </c>
      <c r="H61" s="8"/>
      <c r="I61" s="12">
        <f>SUM(I57:I60)</f>
        <v>-24578.425999999999</v>
      </c>
    </row>
    <row r="62" spans="2:9" x14ac:dyDescent="0.25">
      <c r="B62" s="2"/>
    </row>
    <row r="63" spans="2:9" x14ac:dyDescent="0.25">
      <c r="B63" s="2" t="s">
        <v>15</v>
      </c>
    </row>
    <row r="64" spans="2:9" x14ac:dyDescent="0.25">
      <c r="B64" s="2"/>
      <c r="C64" s="4" t="s">
        <v>27</v>
      </c>
      <c r="E64" s="4"/>
      <c r="G64" s="11">
        <v>-504533.75099999999</v>
      </c>
      <c r="I64" s="11">
        <v>-1004466.829</v>
      </c>
    </row>
    <row r="65" spans="2:10" x14ac:dyDescent="0.25">
      <c r="B65" s="2"/>
      <c r="C65" s="4"/>
      <c r="E65" s="4"/>
      <c r="G65" s="11"/>
      <c r="I65" s="11"/>
    </row>
    <row r="66" spans="2:10" x14ac:dyDescent="0.25">
      <c r="B66" s="2"/>
      <c r="C66" s="4"/>
      <c r="E66" s="4"/>
      <c r="G66" s="11"/>
      <c r="I66" s="11"/>
    </row>
    <row r="67" spans="2:10" x14ac:dyDescent="0.25">
      <c r="B67" s="2"/>
      <c r="C67" s="4"/>
      <c r="E67" s="4"/>
      <c r="G67" s="11"/>
      <c r="I67" s="11"/>
    </row>
    <row r="68" spans="2:10" x14ac:dyDescent="0.25">
      <c r="B68" s="2"/>
      <c r="C68" s="5" t="s">
        <v>6</v>
      </c>
      <c r="D68" s="8"/>
      <c r="E68" s="5"/>
      <c r="F68" s="8"/>
      <c r="G68" s="12">
        <f>SUM(G64:G67)</f>
        <v>-504533.75099999999</v>
      </c>
      <c r="H68" s="8"/>
      <c r="I68" s="12">
        <f>SUM(I64:I67)</f>
        <v>-1004466.829</v>
      </c>
    </row>
    <row r="69" spans="2:10" x14ac:dyDescent="0.25">
      <c r="B69" s="2"/>
    </row>
    <row r="70" spans="2:10" x14ac:dyDescent="0.25">
      <c r="B70" s="2" t="s">
        <v>16</v>
      </c>
      <c r="E70" s="4"/>
      <c r="G70" s="11">
        <v>-452605.36499999999</v>
      </c>
      <c r="I70" s="11">
        <v>-877363.51</v>
      </c>
    </row>
    <row r="71" spans="2:10" x14ac:dyDescent="0.25">
      <c r="B71" s="2"/>
    </row>
    <row r="72" spans="2:10" x14ac:dyDescent="0.25">
      <c r="B72" s="3" t="s">
        <v>29</v>
      </c>
      <c r="E72" s="13"/>
      <c r="F72" s="14"/>
      <c r="G72" s="15">
        <f>+G38+G54+G61+G68+G70+G28+G21</f>
        <v>-356180.75999999978</v>
      </c>
      <c r="H72" s="14"/>
      <c r="I72" s="15">
        <f>+I38+I54+I61+I68+I70+I28+I21</f>
        <v>967962.2929999996</v>
      </c>
    </row>
    <row r="74" spans="2:10" x14ac:dyDescent="0.25">
      <c r="C74" s="1" t="s">
        <v>30</v>
      </c>
    </row>
    <row r="76" spans="2:10" x14ac:dyDescent="0.25">
      <c r="G76" s="21"/>
      <c r="H76" s="21"/>
      <c r="I76" s="21"/>
    </row>
    <row r="77" spans="2:10" x14ac:dyDescent="0.25">
      <c r="G77" s="19"/>
      <c r="H77" s="19"/>
      <c r="I77" s="19"/>
      <c r="J77" s="20"/>
    </row>
    <row r="78" spans="2:10" ht="15.6" x14ac:dyDescent="0.3">
      <c r="G78" s="22"/>
      <c r="H78" s="22"/>
      <c r="I78" s="22"/>
      <c r="J78" s="20"/>
    </row>
    <row r="79" spans="2:10" x14ac:dyDescent="0.25">
      <c r="G79" s="18"/>
      <c r="H79" s="18"/>
      <c r="I79" s="18"/>
      <c r="J79" s="20"/>
    </row>
    <row r="80" spans="2:10" x14ac:dyDescent="0.25">
      <c r="G80" s="18"/>
      <c r="H80" s="18"/>
      <c r="I80" s="18"/>
      <c r="J80" s="20"/>
    </row>
    <row r="81" spans="7:10" x14ac:dyDescent="0.25">
      <c r="G81" s="18"/>
      <c r="H81" s="18"/>
      <c r="I81" s="18"/>
      <c r="J81" s="20"/>
    </row>
    <row r="82" spans="7:10" x14ac:dyDescent="0.25">
      <c r="G82" s="21"/>
      <c r="H82" s="18"/>
      <c r="I82" s="21"/>
      <c r="J82" s="9"/>
    </row>
    <row r="83" spans="7:10" x14ac:dyDescent="0.25">
      <c r="H83" s="18"/>
      <c r="J83" s="9"/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Herrera Moya Carola (FZA-Metropolitana)</dc:creator>
  <cp:lastModifiedBy>Herrera Moya Carola Solange</cp:lastModifiedBy>
  <dcterms:created xsi:type="dcterms:W3CDTF">2016-03-02T15:52:35Z</dcterms:created>
  <dcterms:modified xsi:type="dcterms:W3CDTF">2021-03-22T19:58:18Z</dcterms:modified>
</cp:coreProperties>
</file>