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22\Mar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G24" i="1"/>
  <c r="I37" i="1" l="1"/>
  <c r="I36" i="1"/>
  <c r="I35" i="1"/>
  <c r="I34" i="1"/>
  <c r="I33" i="1"/>
  <c r="I32" i="1"/>
  <c r="I25" i="1"/>
  <c r="I13" i="1"/>
  <c r="I12" i="1"/>
  <c r="I11" i="1"/>
  <c r="G37" i="1"/>
  <c r="G36" i="1"/>
  <c r="G35" i="1"/>
  <c r="G34" i="1"/>
  <c r="G33" i="1"/>
  <c r="G32" i="1"/>
  <c r="G25" i="1"/>
  <c r="G13" i="1"/>
  <c r="G12" i="1"/>
  <c r="G11" i="1"/>
  <c r="I38" i="1" l="1"/>
  <c r="I68" i="1"/>
  <c r="I61" i="1"/>
  <c r="I54" i="1"/>
  <c r="I28" i="1"/>
  <c r="I21" i="1"/>
  <c r="I72" i="1" l="1"/>
  <c r="G68" i="1" l="1"/>
  <c r="G61" i="1" l="1"/>
  <c r="G54" i="1" l="1"/>
  <c r="G28" i="1" l="1"/>
  <c r="G38" i="1"/>
  <c r="G21" i="1" l="1"/>
  <c r="G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<sst xmlns="http://schemas.openxmlformats.org/spreadsheetml/2006/main" count="49" uniqueCount="43">
  <si>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</si>
  <si>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</si>
  <si>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</si>
  <si>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</si>
  <si>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</si>
  <si>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</si>
  <si>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</si>
  <si>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</si>
  <si>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</si>
  <si>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</si>
  <si>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</si>
  <si>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</si>
  <si>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</si>
  <si>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</si>
  <si>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</si>
  <si>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</si>
  <si>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</si>
  <si>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</si>
  <si>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</si>
  <si>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</si>
  <si>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</si>
  <si>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</si>
  <si>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</si>
  <si>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</si>
  <si>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</si>
  <si>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</si>
  <si>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</si>
  <si>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</si>
  <si>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</si>
  <si>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</si>
  <si>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</si>
  <si>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</si>
  <si>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</si>
  <si>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Ingresos EERR y otros</t>
  </si>
  <si>
    <t>Programas Temáticas ADULTO MAYOR</t>
  </si>
  <si>
    <t>Programas Temáticas CONSUMO PROBLEMATICO DE ALCOHOL Y OTRAS DROGAS</t>
  </si>
  <si>
    <t>Programas Temáticas DISCAPACIDAD MENTAL</t>
  </si>
  <si>
    <t>Programas Temáticas EDUCACION INICIAL</t>
  </si>
  <si>
    <t>Programas Temáticas INCLUSION LABORAL</t>
  </si>
  <si>
    <t>Programas Temáticas INFANTO ADOLESCENTE</t>
  </si>
  <si>
    <t>Programas Temáticas PERSONAS EN SITUACION DE CALLE</t>
  </si>
  <si>
    <t>Programas Temáticas REINSERCION EDUCATIVA</t>
  </si>
  <si>
    <t>Año o período de la Tabla IFAF :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</si>
</sst>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22/Marzo_2022/Consolidado_032022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">
          <cell r="BS11">
            <v>2317547.5650000013</v>
          </cell>
          <cell r="BW11">
            <v>6889996.909</v>
          </cell>
        </row>
        <row r="16">
          <cell r="BS16">
            <v>6196.2380000000003</v>
          </cell>
          <cell r="BW16">
            <v>17467.613000000001</v>
          </cell>
        </row>
        <row r="17">
          <cell r="BS17">
            <v>0</v>
          </cell>
          <cell r="BW17">
            <v>500</v>
          </cell>
        </row>
        <row r="21">
          <cell r="BS21">
            <v>28750.77</v>
          </cell>
          <cell r="BW21">
            <v>104749.05499999999</v>
          </cell>
        </row>
        <row r="26">
          <cell r="BS26">
            <v>147231.033</v>
          </cell>
          <cell r="BW26">
            <v>363569.92900000006</v>
          </cell>
        </row>
        <row r="28">
          <cell r="BS28">
            <v>829.9079999999999</v>
          </cell>
          <cell r="BW28">
            <v>2367.9410000000003</v>
          </cell>
        </row>
        <row r="31">
          <cell r="BS31">
            <v>-633195.08000000007</v>
          </cell>
          <cell r="BW31">
            <v>-1754549.892</v>
          </cell>
        </row>
        <row r="41">
          <cell r="BS41">
            <v>0</v>
          </cell>
          <cell r="BW41">
            <v>-200</v>
          </cell>
        </row>
        <row r="42">
          <cell r="BS42">
            <v>-14692.858</v>
          </cell>
          <cell r="BW42">
            <v>-48107.688999999998</v>
          </cell>
        </row>
        <row r="43">
          <cell r="BS43">
            <v>-1231.2670000000001</v>
          </cell>
          <cell r="BW43">
            <v>-2861.547</v>
          </cell>
        </row>
        <row r="44">
          <cell r="BS44">
            <v>62066.403000000282</v>
          </cell>
          <cell r="BW44">
            <v>-85265.65900000534</v>
          </cell>
        </row>
        <row r="45">
          <cell r="BS45">
            <v>101014.802</v>
          </cell>
          <cell r="BW45">
            <v>233922.23300000001</v>
          </cell>
        </row>
        <row r="51">
          <cell r="BS51">
            <v>1412085.9249999998</v>
          </cell>
          <cell r="BW51">
            <v>3988587.105</v>
          </cell>
        </row>
        <row r="86">
          <cell r="BS86">
            <v>459207.35800000001</v>
          </cell>
          <cell r="BW86">
            <v>1012421.903</v>
          </cell>
        </row>
        <row r="90">
          <cell r="BS90">
            <v>-137621.065</v>
          </cell>
          <cell r="BW90">
            <v>-154909.973</v>
          </cell>
        </row>
        <row r="93">
          <cell r="BS93">
            <v>67704.053</v>
          </cell>
          <cell r="BW93">
            <v>204812.97200000001</v>
          </cell>
        </row>
        <row r="94">
          <cell r="BS94">
            <v>24123.978999999999</v>
          </cell>
          <cell r="BW94">
            <v>9907.0180000000055</v>
          </cell>
        </row>
        <row r="97">
          <cell r="BS97">
            <v>0</v>
          </cell>
          <cell r="BW97">
            <v>0</v>
          </cell>
        </row>
        <row r="100">
          <cell r="BS100">
            <v>0</v>
          </cell>
          <cell r="BW100">
            <v>0</v>
          </cell>
        </row>
        <row r="103">
          <cell r="BS103">
            <v>0</v>
          </cell>
          <cell r="BW103">
            <v>0</v>
          </cell>
        </row>
        <row r="105">
          <cell r="BS105">
            <v>47944.847000000002</v>
          </cell>
          <cell r="BW105">
            <v>-818088.33700000006</v>
          </cell>
        </row>
        <row r="108">
          <cell r="BS108">
            <v>95106.812999999995</v>
          </cell>
          <cell r="BW108">
            <v>303055.86800000002</v>
          </cell>
        </row>
        <row r="111">
          <cell r="BS111">
            <v>5721.4920000000002</v>
          </cell>
          <cell r="BW111">
            <v>17560.105</v>
          </cell>
        </row>
        <row r="115">
          <cell r="BS115">
            <v>0</v>
          </cell>
          <cell r="BW115">
            <v>0</v>
          </cell>
        </row>
        <row r="119">
          <cell r="BS119">
            <v>159760.46899999998</v>
          </cell>
          <cell r="BW119">
            <v>457722.64199999993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zoomScale="80" zoomScaleNormal="80" workbookViewId="0">
      <selection activeCell="B1" sqref="B1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31</v>
      </c>
      <c r="I2" s="17" t="s">
        <v>32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Fund.Nominal'!$BS$11+'[1]EERR Fund.Nominal'!$BS$31+'[1]EERR Fund.Nominal'!$BS$43+'[1]EERR Fund.Nominal'!$BS$44+'[1]EERR Fund.Nominal'!$BS$28</f>
        <v>1746017.5290000017</v>
      </c>
      <c r="I11" s="11">
        <f>+'[1]EERR Fund.Nominal'!$BW$11+'[1]EERR Fund.Nominal'!$BW$31+'[1]EERR Fund.Nominal'!$BW$43+'[1]EERR Fund.Nominal'!$BW$44+'[1]EERR Fund.Nominal'!$BW$28</f>
        <v>5049687.7519999938</v>
      </c>
    </row>
    <row r="12" spans="2:9" x14ac:dyDescent="0.25">
      <c r="C12" s="4" t="s">
        <v>18</v>
      </c>
      <c r="E12" s="4"/>
      <c r="G12" s="11">
        <f>+'[1]EERR Fund.Nominal'!$BS$26+'[1]EERR Fund.Nominal'!$BS$16+'[1]EERR Fund.Nominal'!$BS$45</f>
        <v>254442.073</v>
      </c>
      <c r="I12" s="11">
        <f>+'[1]EERR Fund.Nominal'!$BW$26+'[1]EERR Fund.Nominal'!$BW$16+'[1]EERR Fund.Nominal'!$BW$45</f>
        <v>614959.77500000014</v>
      </c>
    </row>
    <row r="13" spans="2:9" x14ac:dyDescent="0.25">
      <c r="C13" s="4" t="s">
        <v>19</v>
      </c>
      <c r="E13" s="4"/>
      <c r="G13" s="11">
        <f>+'[1]EERR Fund.Nominal'!$BS$17+'[1]EERR Fund.Nominal'!$BS$41</f>
        <v>0</v>
      </c>
      <c r="I13" s="11">
        <f>+'[1]EERR Fund.Nominal'!$BW$17+'[1]EERR Fund.Nominal'!$BW$41</f>
        <v>300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2000459.6020000018</v>
      </c>
      <c r="H21" s="8"/>
      <c r="I21" s="12">
        <f>SUM(I11:I20)</f>
        <v>5664947.5269999942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Fund.Nominal'!$BS$119</f>
        <v>159760.46899999998</v>
      </c>
      <c r="I24" s="11">
        <f>+'[1]EERR Fund.Nominal'!$BW$119</f>
        <v>457722.64199999993</v>
      </c>
    </row>
    <row r="25" spans="2:9" x14ac:dyDescent="0.25">
      <c r="C25" s="4" t="s">
        <v>24</v>
      </c>
      <c r="E25" s="4"/>
      <c r="G25" s="11">
        <f>+'[1]EERR Fund.Nominal'!$BS$51</f>
        <v>1412085.9249999998</v>
      </c>
      <c r="I25" s="11">
        <f>+'[1]EERR Fund.Nominal'!$BW$51</f>
        <v>3988587.105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1571846.3939999999</v>
      </c>
      <c r="H28" s="8"/>
      <c r="I28" s="12">
        <f>SUM(I24:I27)</f>
        <v>4446309.7469999995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Fund.Nominal'!$BS$21+'[1]EERR Fund.Nominal'!$BS$42</f>
        <v>14057.912</v>
      </c>
      <c r="I32" s="11">
        <f>+'[1]EERR Fund.Nominal'!$BW$21+'[1]EERR Fund.Nominal'!$BW$42</f>
        <v>56641.365999999995</v>
      </c>
    </row>
    <row r="33" spans="2:10" x14ac:dyDescent="0.25">
      <c r="B33" s="2"/>
      <c r="C33" s="4" t="s">
        <v>21</v>
      </c>
      <c r="E33" s="4"/>
      <c r="G33" s="11">
        <f>+'[1]EERR Fund.Nominal'!$BS$108+'[1]EERR Fund.Nominal'!$BS$111+'[1]EERR Fund.Nominal'!$BS$115</f>
        <v>100828.30499999999</v>
      </c>
      <c r="I33" s="11">
        <f>+'[1]EERR Fund.Nominal'!$BW$108+'[1]EERR Fund.Nominal'!$BW$111+'[1]EERR Fund.Nominal'!$BW$115</f>
        <v>320615.973</v>
      </c>
    </row>
    <row r="34" spans="2:10" x14ac:dyDescent="0.25">
      <c r="B34" s="2"/>
      <c r="C34" s="4" t="s">
        <v>22</v>
      </c>
      <c r="E34" s="4"/>
      <c r="G34" s="11">
        <f>+'[1]EERR Fund.Nominal'!$BS$93</f>
        <v>67704.053</v>
      </c>
      <c r="I34" s="11">
        <f>+'[1]EERR Fund.Nominal'!$BW$93</f>
        <v>204812.97200000001</v>
      </c>
    </row>
    <row r="35" spans="2:10" x14ac:dyDescent="0.25">
      <c r="B35" s="2"/>
      <c r="C35" s="4" t="s">
        <v>23</v>
      </c>
      <c r="E35" s="4"/>
      <c r="G35" s="11">
        <f>+'[1]EERR Fund.Nominal'!$BS$94+'[1]EERR Fund.Nominal'!$BS$97</f>
        <v>24123.978999999999</v>
      </c>
      <c r="I35" s="11">
        <f>+'[1]EERR Fund.Nominal'!$BW$94+'[1]EERR Fund.Nominal'!$BW$97</f>
        <v>9907.0180000000055</v>
      </c>
    </row>
    <row r="36" spans="2:10" x14ac:dyDescent="0.25">
      <c r="B36" s="2"/>
      <c r="C36" s="4" t="s">
        <v>25</v>
      </c>
      <c r="E36" s="4"/>
      <c r="G36" s="11">
        <f>+'[1]EERR Fund.Nominal'!$BS$86+'[1]EERR Fund.Nominal'!$BS$90</f>
        <v>321586.29300000001</v>
      </c>
      <c r="I36" s="11">
        <f>+'[1]EERR Fund.Nominal'!$BW$86+'[1]EERR Fund.Nominal'!$BW$90</f>
        <v>857511.93</v>
      </c>
    </row>
    <row r="37" spans="2:10" x14ac:dyDescent="0.25">
      <c r="B37" s="2"/>
      <c r="C37" s="4" t="s">
        <v>33</v>
      </c>
      <c r="E37" s="4"/>
      <c r="G37" s="11">
        <f>+'[1]EERR Fund.Nominal'!$BS$100+'[1]EERR Fund.Nominal'!$BS$103+'[1]EERR Fund.Nominal'!$BS$105</f>
        <v>47944.847000000002</v>
      </c>
      <c r="I37" s="11">
        <f>+'[1]EERR Fund.Nominal'!$BW$100+'[1]EERR Fund.Nominal'!$BW$103+'[1]EERR Fund.Nominal'!$BW$105</f>
        <v>-818088.33700000006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576245.38899999997</v>
      </c>
      <c r="H38" s="8"/>
      <c r="I38" s="12">
        <f>SUM(I32:I37)</f>
        <v>631400.92200000002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34</v>
      </c>
      <c r="E42" s="4"/>
      <c r="G42" s="11">
        <v>-696757.36800000002</v>
      </c>
      <c r="I42" s="11">
        <v>-2018699.577</v>
      </c>
    </row>
    <row r="43" spans="2:10" x14ac:dyDescent="0.25">
      <c r="B43" s="2"/>
      <c r="C43" s="4" t="s">
        <v>35</v>
      </c>
      <c r="E43" s="4"/>
      <c r="G43" s="11">
        <v>-161060.77600000001</v>
      </c>
      <c r="I43" s="11">
        <v>-477305.95199999999</v>
      </c>
    </row>
    <row r="44" spans="2:10" x14ac:dyDescent="0.25">
      <c r="B44" s="2"/>
      <c r="C44" s="4" t="s">
        <v>36</v>
      </c>
      <c r="E44" s="4"/>
      <c r="G44" s="11">
        <v>-354513.30800000002</v>
      </c>
      <c r="I44" s="11">
        <v>-920551.02099999995</v>
      </c>
    </row>
    <row r="45" spans="2:10" x14ac:dyDescent="0.25">
      <c r="B45" s="2"/>
      <c r="C45" s="4" t="s">
        <v>37</v>
      </c>
      <c r="E45" s="4"/>
      <c r="G45" s="11">
        <v>-532398.81599999999</v>
      </c>
      <c r="I45" s="11">
        <v>-1535064.041</v>
      </c>
    </row>
    <row r="46" spans="2:10" x14ac:dyDescent="0.25">
      <c r="B46" s="2"/>
      <c r="C46" s="4" t="s">
        <v>38</v>
      </c>
      <c r="E46" s="4"/>
      <c r="G46" s="11">
        <v>-147063.011</v>
      </c>
      <c r="I46" s="11">
        <v>-387899.65899999999</v>
      </c>
    </row>
    <row r="47" spans="2:10" x14ac:dyDescent="0.25">
      <c r="B47" s="2"/>
      <c r="C47" s="4" t="s">
        <v>39</v>
      </c>
      <c r="E47" s="4"/>
      <c r="G47" s="11">
        <v>-97305.827000000005</v>
      </c>
      <c r="I47" s="11">
        <v>-278728.79300000001</v>
      </c>
    </row>
    <row r="48" spans="2:10" x14ac:dyDescent="0.25">
      <c r="B48" s="2"/>
      <c r="C48" s="4" t="s">
        <v>40</v>
      </c>
      <c r="E48" s="4"/>
      <c r="G48" s="11">
        <v>-680380.07299999997</v>
      </c>
      <c r="I48" s="11">
        <v>-1951213.4709999999</v>
      </c>
    </row>
    <row r="49" spans="2:9" x14ac:dyDescent="0.25">
      <c r="B49" s="2"/>
      <c r="C49" s="4" t="s">
        <v>41</v>
      </c>
      <c r="E49" s="4"/>
      <c r="G49" s="11">
        <v>-318664.73700000002</v>
      </c>
      <c r="I49" s="11">
        <v>-883368.27599999995</v>
      </c>
    </row>
    <row r="50" spans="2:9" x14ac:dyDescent="0.25">
      <c r="B50" s="2"/>
      <c r="C50" s="4"/>
      <c r="E50" s="4"/>
      <c r="G50" s="11">
        <v>0</v>
      </c>
      <c r="I50" s="11">
        <v>0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-2988143.9160000002</v>
      </c>
      <c r="H54" s="8"/>
      <c r="I54" s="12">
        <f>SUM(I42:I53)</f>
        <v>-8452830.7899999991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28</v>
      </c>
      <c r="E57" s="4"/>
      <c r="G57" s="11">
        <v>-19261.319</v>
      </c>
      <c r="I57" s="11">
        <v>-61354.095999999998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-19261.319</v>
      </c>
      <c r="H61" s="8"/>
      <c r="I61" s="12">
        <f>SUM(I57:I60)</f>
        <v>-61354.095999999998</v>
      </c>
    </row>
    <row r="62" spans="2:9" x14ac:dyDescent="0.25">
      <c r="B62" s="2"/>
    </row>
    <row r="63" spans="2:9" x14ac:dyDescent="0.25">
      <c r="B63" s="2" t="s">
        <v>15</v>
      </c>
    </row>
    <row r="64" spans="2:9" x14ac:dyDescent="0.25">
      <c r="B64" s="2"/>
      <c r="C64" s="4" t="s">
        <v>27</v>
      </c>
      <c r="E64" s="4"/>
      <c r="G64" s="11">
        <v>-489314.38900000002</v>
      </c>
      <c r="I64" s="11">
        <v>-1469873.676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-489314.38900000002</v>
      </c>
      <c r="H68" s="8"/>
      <c r="I68" s="12">
        <f>SUM(I64:I67)</f>
        <v>-1469873.676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-618753.57200000028</v>
      </c>
      <c r="I70" s="11">
        <v>-1650601.9120000005</v>
      </c>
    </row>
    <row r="71" spans="2:10" x14ac:dyDescent="0.25">
      <c r="B71" s="2"/>
    </row>
    <row r="72" spans="2:10" x14ac:dyDescent="0.25">
      <c r="B72" s="3" t="s">
        <v>29</v>
      </c>
      <c r="E72" s="13"/>
      <c r="F72" s="14"/>
      <c r="G72" s="15">
        <f>+G38+G54+G61+G68+G70+G28+G21</f>
        <v>33078.189000001177</v>
      </c>
      <c r="H72" s="14"/>
      <c r="I72" s="15">
        <f>+I38+I54+I61+I68+I70+I28+I21</f>
        <v>-892002.27800000552</v>
      </c>
    </row>
    <row r="74" spans="2:10" x14ac:dyDescent="0.25">
      <c r="C74" s="1" t="s">
        <v>30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Solange</cp:lastModifiedBy>
  <dcterms:created xsi:type="dcterms:W3CDTF">2016-03-02T15:52:35Z</dcterms:created>
  <dcterms:modified xsi:type="dcterms:W3CDTF">2022-05-04T17:03:42Z</dcterms:modified>
</cp:coreProperties>
</file>