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rreram\OneDrive - Fundacion Hogar de Cristo\Contabilidad\CIERRES\2025\Feb_2025\"/>
    </mc:Choice>
  </mc:AlternateContent>
  <bookViews>
    <workbookView xWindow="0" yWindow="0" windowWidth="20496" windowHeight="7752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I37" i="1"/>
  <c r="I36" i="1"/>
  <c r="I35" i="1"/>
  <c r="I34" i="1"/>
  <c r="I33" i="1"/>
  <c r="I32" i="1"/>
  <c r="I38" i="1" s="1"/>
  <c r="I25" i="1"/>
  <c r="I28" i="1" s="1"/>
  <c r="I24" i="1"/>
  <c r="I13" i="1"/>
  <c r="I12" i="1"/>
  <c r="I11" i="1"/>
  <c r="I21" i="1" s="1"/>
  <c r="I68" i="1"/>
  <c r="I61" i="1"/>
  <c r="I54" i="1"/>
  <c r="G70" i="1"/>
  <c r="G37" i="1"/>
  <c r="G36" i="1"/>
  <c r="G35" i="1"/>
  <c r="G34" i="1"/>
  <c r="G33" i="1"/>
  <c r="G32" i="1"/>
  <c r="G25" i="1"/>
  <c r="G24" i="1"/>
  <c r="G13" i="1"/>
  <c r="G12" i="1"/>
  <c r="G11" i="1"/>
  <c r="I72" i="1" l="1"/>
  <c r="G68" i="1" l="1"/>
  <c r="G61" i="1" l="1"/>
  <c r="G54" i="1" l="1"/>
  <c r="G28" i="1" l="1"/>
  <c r="G38" i="1"/>
  <c r="G21" i="1" l="1"/>
  <c r="G72" i="1" s="1"/>
</calcChain>
</file>

<file path=xl/sharedStrings.xml><?xml version="1.0" encoding="utf-8"?>
<sst xmlns="http://schemas.openxmlformats.org/spreadsheetml/2006/main" count="50" uniqueCount="44">
  <si>
    <t>1.- Saldo Inicial para el período</t>
  </si>
  <si>
    <t>1.1.- En efectivo</t>
  </si>
  <si>
    <t>1.2.- En especies</t>
  </si>
  <si>
    <t>TOTAL SALDO INICIAL</t>
  </si>
  <si>
    <t>2.- Entradas (Donaciones - Transferencias) del Período</t>
  </si>
  <si>
    <t>2.1.- Donaciones o transferencias superiores a US$ 20.000</t>
  </si>
  <si>
    <t>Total</t>
  </si>
  <si>
    <t>2.3.- Donaciones o Transferencias inferiores a US$ 20.000</t>
  </si>
  <si>
    <t>2.2.- Donaciones o transferencias con objetivos específicos</t>
  </si>
  <si>
    <t>Codigo del Proyecto</t>
  </si>
  <si>
    <t>M$</t>
  </si>
  <si>
    <t>2.4.- Ingresos Propios</t>
  </si>
  <si>
    <t>3.- Total pagos del período</t>
  </si>
  <si>
    <t>3.1.- Pagos realizados a proyectos con objetivos específicos</t>
  </si>
  <si>
    <t>3.2.- Transferencias a otras OSFL</t>
  </si>
  <si>
    <t>3.3.- Pagos realizados a proyectos en general</t>
  </si>
  <si>
    <t>3.4. Pagos por gastos de administración y generales</t>
  </si>
  <si>
    <t>Ingresos Membresías</t>
  </si>
  <si>
    <t>Ingresos Donaciones</t>
  </si>
  <si>
    <t>Ingresos Eventos y Cenas</t>
  </si>
  <si>
    <t>Venta Articulos Religiosos</t>
  </si>
  <si>
    <t>Gestión Inmobiliaria</t>
  </si>
  <si>
    <t>Funeraria</t>
  </si>
  <si>
    <t>Venta de Servicios</t>
  </si>
  <si>
    <t>Convenios con el estado y proyectos Corto Plazo</t>
  </si>
  <si>
    <t>Testamentos y legados</t>
  </si>
  <si>
    <t>Recuperación pensiones y otros ingresos</t>
  </si>
  <si>
    <t>Red Nacional de Gestión Social</t>
  </si>
  <si>
    <t>Aporte a otras organizaciones de la sociedad civil</t>
  </si>
  <si>
    <t>4.- SALDO FINAL (*)</t>
  </si>
  <si>
    <t>(*) Nota: Saldo final corresponde al margen recurrente del Estado de Resultado</t>
  </si>
  <si>
    <t xml:space="preserve">MES </t>
  </si>
  <si>
    <t>ACUMULADO</t>
  </si>
  <si>
    <t>Ingresos EERR y otros</t>
  </si>
  <si>
    <t>Programas Temáticas ADULTO MAYOR</t>
  </si>
  <si>
    <t>Programas Temáticas CONSUMO PROBLEMATICO DE ALCOHOL Y OTRAS DROGAS</t>
  </si>
  <si>
    <t>Programas Temáticas DISCAPACIDAD MENTAL</t>
  </si>
  <si>
    <t>Programas Temáticas EDUCACION INICIAL</t>
  </si>
  <si>
    <t>Programas Temáticas INCLUSION LABORAL</t>
  </si>
  <si>
    <t>Programas Temáticas INFANTO ADOLESCENTE</t>
  </si>
  <si>
    <t>Programas Temáticas PERSONAS EN SITUACION DE CALLE</t>
  </si>
  <si>
    <t>Programas Temáticas REINSERCION EDUCATIVA</t>
  </si>
  <si>
    <t>Programas Temáticas PROYECTOS TRANSITORIOS</t>
  </si>
  <si>
    <t>Año o período de la Tabla IFAF :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</si>
</sst>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  <numFmt numFmtId="167" formatCode="#,##0;\(#,##0\)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 monospaced for SAP"/>
      <family val="3"/>
    </font>
    <font>
      <b/>
      <sz val="10"/>
      <color theme="1"/>
      <name val="Arial monospaced for SAP"/>
      <family val="3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2"/>
    </xf>
    <xf numFmtId="0" fontId="4" fillId="0" borderId="0" xfId="0" applyFont="1"/>
    <xf numFmtId="0" fontId="3" fillId="2" borderId="1" xfId="0" applyFont="1" applyFill="1" applyBorder="1"/>
    <xf numFmtId="0" fontId="3" fillId="3" borderId="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5" fontId="3" fillId="0" borderId="0" xfId="1" applyNumberFormat="1" applyFont="1"/>
    <xf numFmtId="165" fontId="4" fillId="0" borderId="0" xfId="1" applyNumberFormat="1" applyFont="1" applyAlignment="1">
      <alignment horizontal="center"/>
    </xf>
    <xf numFmtId="165" fontId="3" fillId="2" borderId="1" xfId="1" applyNumberFormat="1" applyFont="1" applyFill="1" applyBorder="1"/>
    <xf numFmtId="165" fontId="3" fillId="3" borderId="2" xfId="1" applyNumberFormat="1" applyFont="1" applyFill="1" applyBorder="1" applyAlignment="1">
      <alignment horizontal="left"/>
    </xf>
    <xf numFmtId="0" fontId="4" fillId="2" borderId="1" xfId="0" applyFont="1" applyFill="1" applyBorder="1"/>
    <xf numFmtId="0" fontId="4" fillId="0" borderId="0" xfId="0" applyFont="1" applyFill="1" applyBorder="1"/>
    <xf numFmtId="165" fontId="4" fillId="2" borderId="1" xfId="1" applyNumberFormat="1" applyFont="1" applyFill="1" applyBorder="1"/>
    <xf numFmtId="165" fontId="3" fillId="0" borderId="0" xfId="0" applyNumberFormat="1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Fill="1" applyBorder="1"/>
    <xf numFmtId="41" fontId="3" fillId="0" borderId="0" xfId="3" applyFont="1" applyFill="1" applyBorder="1"/>
    <xf numFmtId="165" fontId="3" fillId="0" borderId="0" xfId="1" applyNumberFormat="1" applyFont="1" applyFill="1"/>
    <xf numFmtId="165" fontId="3" fillId="0" borderId="0" xfId="1" applyNumberFormat="1" applyFont="1" applyBorder="1"/>
    <xf numFmtId="167" fontId="6" fillId="0" borderId="0" xfId="4" applyNumberFormat="1" applyFont="1" applyFill="1" applyBorder="1"/>
  </cellXfs>
  <cellStyles count="5">
    <cellStyle name="Millares" xfId="1" builtinId="3"/>
    <cellStyle name="Millares [0]" xfId="3" builtinId="6"/>
    <cellStyle name="Millares 4" xfId="2"/>
    <cellStyle name="Normal" xfId="0" builtinId="0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m/OneDrive%20-%20Fundacion%20Hogar%20de%20Cristo/Contabilidad/Estados%20Financieros/Corporativo/2025/Feb/Consolidado_022025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a"/>
      <sheetName val="Est.Pos.Fin"/>
      <sheetName val="EERR Fund.Nominal"/>
      <sheetName val="EERR_ppto0_mensual"/>
      <sheetName val="EERR_ppto0_Acum"/>
      <sheetName val="EERR Evolutivo"/>
      <sheetName val="EERR Proyectado"/>
      <sheetName val="EERR_Sedes_Zonas"/>
    </sheetNames>
    <sheetDataSet>
      <sheetData sheetId="0"/>
      <sheetData sheetId="1"/>
      <sheetData sheetId="2">
        <row r="11">
          <cell r="DD11">
            <v>2541149.0990000018</v>
          </cell>
          <cell r="DK11">
            <v>5166817.6379999984</v>
          </cell>
        </row>
        <row r="16">
          <cell r="DD16">
            <v>232.048</v>
          </cell>
          <cell r="DK16">
            <v>829.89200000000005</v>
          </cell>
        </row>
        <row r="17">
          <cell r="DD17">
            <v>0</v>
          </cell>
          <cell r="DK17">
            <v>27635.716</v>
          </cell>
        </row>
        <row r="21">
          <cell r="DD21">
            <v>18700.963</v>
          </cell>
          <cell r="DK21">
            <v>41520.178</v>
          </cell>
        </row>
        <row r="24">
          <cell r="DD24">
            <v>74149.475999999995</v>
          </cell>
          <cell r="DK24">
            <v>175929.56900000002</v>
          </cell>
        </row>
        <row r="27">
          <cell r="DD27">
            <v>1479.0410000000002</v>
          </cell>
          <cell r="DK27">
            <v>2096.6689999999999</v>
          </cell>
        </row>
        <row r="30">
          <cell r="DD30">
            <v>-727110.15900000022</v>
          </cell>
          <cell r="DK30">
            <v>-1567999.5259999996</v>
          </cell>
        </row>
        <row r="34">
          <cell r="DD34">
            <v>-4837.51</v>
          </cell>
          <cell r="DK34">
            <v>-18807.932000000001</v>
          </cell>
        </row>
        <row r="35">
          <cell r="DD35">
            <v>134240.535</v>
          </cell>
          <cell r="DK35">
            <v>184154.486</v>
          </cell>
        </row>
        <row r="42">
          <cell r="DD42">
            <v>28648.214</v>
          </cell>
          <cell r="DK42">
            <v>53548.550999999999</v>
          </cell>
        </row>
        <row r="45">
          <cell r="DD45">
            <v>0</v>
          </cell>
          <cell r="DK45">
            <v>0</v>
          </cell>
        </row>
        <row r="46">
          <cell r="DD46">
            <v>141666.66699999999</v>
          </cell>
          <cell r="DK46">
            <v>283333.33399999997</v>
          </cell>
        </row>
        <row r="48">
          <cell r="DD48">
            <v>1000.715</v>
          </cell>
          <cell r="DK48">
            <v>1201.635</v>
          </cell>
        </row>
        <row r="53">
          <cell r="DD53">
            <v>-8432.8269999999993</v>
          </cell>
          <cell r="DK53">
            <v>-17660.427</v>
          </cell>
        </row>
        <row r="55">
          <cell r="DD55">
            <v>-17510.382999999994</v>
          </cell>
          <cell r="DK55">
            <v>-13324.979000000027</v>
          </cell>
        </row>
        <row r="58">
          <cell r="DD58">
            <v>0</v>
          </cell>
          <cell r="DK58">
            <v>0</v>
          </cell>
        </row>
        <row r="61">
          <cell r="DD61">
            <v>0</v>
          </cell>
          <cell r="DK61">
            <v>0</v>
          </cell>
        </row>
        <row r="64">
          <cell r="DD64">
            <v>119479.689</v>
          </cell>
          <cell r="DK64">
            <v>229078.64499999999</v>
          </cell>
        </row>
        <row r="68">
          <cell r="DD68">
            <v>3895.8140000000003</v>
          </cell>
          <cell r="DK68">
            <v>315.32599999999002</v>
          </cell>
        </row>
        <row r="76">
          <cell r="DD76">
            <v>1342773.3310000002</v>
          </cell>
          <cell r="DK76">
            <v>2566137.7570000002</v>
          </cell>
        </row>
        <row r="107">
          <cell r="DD107">
            <v>91134.456999999995</v>
          </cell>
          <cell r="DK107">
            <v>193236</v>
          </cell>
        </row>
        <row r="126">
          <cell r="DD126">
            <v>-673733.31500000018</v>
          </cell>
          <cell r="DK126">
            <v>-1399042.7899999986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3"/>
  <sheetViews>
    <sheetView showGridLines="0" tabSelected="1" topLeftCell="B1" zoomScale="70" zoomScaleNormal="70" workbookViewId="0">
      <selection activeCell="B1" sqref="B1"/>
    </sheetView>
  </sheetViews>
  <sheetFormatPr baseColWidth="10" defaultColWidth="11.44140625" defaultRowHeight="13.2" x14ac:dyDescent="0.25"/>
  <cols>
    <col min="1" max="1" width="1.44140625" style="1" customWidth="1"/>
    <col min="2" max="2" width="5.33203125" style="1" customWidth="1"/>
    <col min="3" max="3" width="64.77734375" style="1" customWidth="1"/>
    <col min="4" max="4" width="2.109375" style="7" customWidth="1"/>
    <col min="5" max="5" width="19.33203125" style="1" hidden="1" customWidth="1"/>
    <col min="6" max="6" width="2.109375" style="7" customWidth="1"/>
    <col min="7" max="7" width="23.6640625" style="9" customWidth="1"/>
    <col min="8" max="8" width="2.109375" style="7" customWidth="1"/>
    <col min="9" max="9" width="20.44140625" style="9" customWidth="1"/>
    <col min="10" max="10" width="24.6640625" style="1" customWidth="1"/>
    <col min="11" max="16384" width="11.44140625" style="1"/>
  </cols>
  <sheetData>
    <row r="2" spans="2:9" x14ac:dyDescent="0.25">
      <c r="B2" s="3" t="s">
        <v>43</v>
      </c>
      <c r="G2" s="17" t="s">
        <v>31</v>
      </c>
      <c r="I2" s="17" t="s">
        <v>32</v>
      </c>
    </row>
    <row r="3" spans="2:9" x14ac:dyDescent="0.25">
      <c r="E3" s="6" t="s">
        <v>9</v>
      </c>
      <c r="G3" s="10" t="s">
        <v>10</v>
      </c>
      <c r="I3" s="10" t="s">
        <v>10</v>
      </c>
    </row>
    <row r="4" spans="2:9" hidden="1" x14ac:dyDescent="0.25">
      <c r="B4" s="3" t="s">
        <v>0</v>
      </c>
    </row>
    <row r="5" spans="2:9" hidden="1" x14ac:dyDescent="0.25">
      <c r="B5" s="2" t="s">
        <v>1</v>
      </c>
      <c r="E5" s="4"/>
      <c r="G5" s="11"/>
      <c r="I5" s="11"/>
    </row>
    <row r="6" spans="2:9" hidden="1" x14ac:dyDescent="0.25">
      <c r="B6" s="2" t="s">
        <v>2</v>
      </c>
      <c r="E6" s="4"/>
      <c r="G6" s="11"/>
      <c r="I6" s="11"/>
    </row>
    <row r="7" spans="2:9" hidden="1" x14ac:dyDescent="0.25">
      <c r="B7" s="1" t="s">
        <v>3</v>
      </c>
      <c r="E7" s="4"/>
      <c r="G7" s="11"/>
      <c r="I7" s="11"/>
    </row>
    <row r="8" spans="2:9" hidden="1" x14ac:dyDescent="0.25"/>
    <row r="9" spans="2:9" x14ac:dyDescent="0.25">
      <c r="B9" s="3" t="s">
        <v>4</v>
      </c>
    </row>
    <row r="10" spans="2:9" x14ac:dyDescent="0.25">
      <c r="B10" s="2" t="s">
        <v>5</v>
      </c>
    </row>
    <row r="11" spans="2:9" x14ac:dyDescent="0.25">
      <c r="C11" s="4" t="s">
        <v>17</v>
      </c>
      <c r="E11" s="4"/>
      <c r="G11" s="11">
        <f>+'[1]EERR Fund.Nominal'!$DD$11+'[1]EERR Fund.Nominal'!$DD$27+'[1]EERR Fund.Nominal'!$DD$30</f>
        <v>1815517.9810000018</v>
      </c>
      <c r="I11" s="11">
        <f>+'[1]EERR Fund.Nominal'!$DK$11+'[1]EERR Fund.Nominal'!$DK$27+'[1]EERR Fund.Nominal'!$DK$30</f>
        <v>3600914.7809999986</v>
      </c>
    </row>
    <row r="12" spans="2:9" x14ac:dyDescent="0.25">
      <c r="C12" s="4" t="s">
        <v>18</v>
      </c>
      <c r="E12" s="4"/>
      <c r="G12" s="11">
        <f>+'[1]EERR Fund.Nominal'!$DD$16+'[1]EERR Fund.Nominal'!$DD$24+'[1]EERR Fund.Nominal'!$DD$35</f>
        <v>208622.05900000001</v>
      </c>
      <c r="I12" s="11">
        <f>+'[1]EERR Fund.Nominal'!$DK$16+'[1]EERR Fund.Nominal'!$DK$24+'[1]EERR Fund.Nominal'!$DK$35</f>
        <v>360913.94700000004</v>
      </c>
    </row>
    <row r="13" spans="2:9" x14ac:dyDescent="0.25">
      <c r="C13" s="4" t="s">
        <v>19</v>
      </c>
      <c r="E13" s="4"/>
      <c r="G13" s="11">
        <f>+'[1]EERR Fund.Nominal'!$DD$17</f>
        <v>0</v>
      </c>
      <c r="I13" s="11">
        <f>+'[1]EERR Fund.Nominal'!$DK$17</f>
        <v>27635.716</v>
      </c>
    </row>
    <row r="14" spans="2:9" x14ac:dyDescent="0.25">
      <c r="C14" s="4"/>
      <c r="E14" s="4"/>
      <c r="G14" s="11"/>
      <c r="I14" s="11"/>
    </row>
    <row r="15" spans="2:9" x14ac:dyDescent="0.25">
      <c r="C15" s="4"/>
      <c r="E15" s="4"/>
      <c r="G15" s="11"/>
      <c r="I15" s="11"/>
    </row>
    <row r="16" spans="2:9" x14ac:dyDescent="0.25">
      <c r="C16" s="4"/>
      <c r="E16" s="4"/>
      <c r="G16" s="11"/>
      <c r="I16" s="11"/>
    </row>
    <row r="17" spans="2:9" x14ac:dyDescent="0.25">
      <c r="C17" s="4"/>
      <c r="E17" s="4"/>
      <c r="G17" s="11"/>
      <c r="I17" s="11"/>
    </row>
    <row r="18" spans="2:9" x14ac:dyDescent="0.25">
      <c r="C18" s="4"/>
      <c r="E18" s="4"/>
      <c r="G18" s="11"/>
      <c r="I18" s="11"/>
    </row>
    <row r="19" spans="2:9" x14ac:dyDescent="0.25">
      <c r="C19" s="4"/>
      <c r="E19" s="4"/>
      <c r="G19" s="11"/>
      <c r="I19" s="11"/>
    </row>
    <row r="20" spans="2:9" x14ac:dyDescent="0.25">
      <c r="C20" s="4"/>
      <c r="E20" s="4"/>
      <c r="G20" s="11"/>
      <c r="I20" s="11"/>
    </row>
    <row r="21" spans="2:9" x14ac:dyDescent="0.25">
      <c r="C21" s="5" t="s">
        <v>6</v>
      </c>
      <c r="D21" s="8"/>
      <c r="E21" s="5"/>
      <c r="F21" s="8"/>
      <c r="G21" s="12">
        <f>SUM(G11:G20)</f>
        <v>2024140.0400000019</v>
      </c>
      <c r="H21" s="8"/>
      <c r="I21" s="12">
        <f>SUM(I11:I20)</f>
        <v>3989464.4439999987</v>
      </c>
    </row>
    <row r="23" spans="2:9" x14ac:dyDescent="0.25">
      <c r="B23" s="2" t="s">
        <v>8</v>
      </c>
    </row>
    <row r="24" spans="2:9" x14ac:dyDescent="0.25">
      <c r="C24" s="4" t="s">
        <v>26</v>
      </c>
      <c r="E24" s="4"/>
      <c r="G24" s="11">
        <f>+'[1]EERR Fund.Nominal'!$DD$107</f>
        <v>91134.456999999995</v>
      </c>
      <c r="I24" s="11">
        <f>+'[1]EERR Fund.Nominal'!$DK$107</f>
        <v>193236</v>
      </c>
    </row>
    <row r="25" spans="2:9" x14ac:dyDescent="0.25">
      <c r="C25" s="4" t="s">
        <v>24</v>
      </c>
      <c r="E25" s="4"/>
      <c r="G25" s="11">
        <f>+'[1]EERR Fund.Nominal'!$DD$76</f>
        <v>1342773.3310000002</v>
      </c>
      <c r="I25" s="11">
        <f>+'[1]EERR Fund.Nominal'!$DK$76</f>
        <v>2566137.7570000002</v>
      </c>
    </row>
    <row r="26" spans="2:9" x14ac:dyDescent="0.25">
      <c r="C26" s="4"/>
      <c r="E26" s="4"/>
      <c r="G26" s="11"/>
      <c r="I26" s="11"/>
    </row>
    <row r="27" spans="2:9" x14ac:dyDescent="0.25">
      <c r="C27" s="4"/>
      <c r="E27" s="4"/>
      <c r="G27" s="11"/>
      <c r="I27" s="11"/>
    </row>
    <row r="28" spans="2:9" x14ac:dyDescent="0.25">
      <c r="B28" s="2"/>
      <c r="C28" s="5" t="s">
        <v>6</v>
      </c>
      <c r="D28" s="8"/>
      <c r="E28" s="5"/>
      <c r="F28" s="8"/>
      <c r="G28" s="12">
        <f>SUM(G24:G27)</f>
        <v>1433907.7880000002</v>
      </c>
      <c r="H28" s="8"/>
      <c r="I28" s="12">
        <f>SUM(I24:I27)</f>
        <v>2759373.7570000002</v>
      </c>
    </row>
    <row r="29" spans="2:9" x14ac:dyDescent="0.25">
      <c r="B29" s="2"/>
    </row>
    <row r="30" spans="2:9" x14ac:dyDescent="0.25">
      <c r="B30" s="2" t="s">
        <v>7</v>
      </c>
      <c r="E30" s="4"/>
      <c r="G30" s="11">
        <v>0</v>
      </c>
      <c r="I30" s="11">
        <v>0</v>
      </c>
    </row>
    <row r="31" spans="2:9" x14ac:dyDescent="0.25">
      <c r="B31" s="2" t="s">
        <v>11</v>
      </c>
    </row>
    <row r="32" spans="2:9" x14ac:dyDescent="0.25">
      <c r="B32" s="2"/>
      <c r="C32" s="4" t="s">
        <v>20</v>
      </c>
      <c r="E32" s="4"/>
      <c r="G32" s="11">
        <f>+'[1]EERR Fund.Nominal'!$DD$21+'[1]EERR Fund.Nominal'!$DD$34</f>
        <v>13863.453</v>
      </c>
      <c r="I32" s="11">
        <f>+'[1]EERR Fund.Nominal'!$DK$21+'[1]EERR Fund.Nominal'!$DK$34</f>
        <v>22712.245999999999</v>
      </c>
    </row>
    <row r="33" spans="2:10" x14ac:dyDescent="0.25">
      <c r="B33" s="2"/>
      <c r="C33" s="4" t="s">
        <v>21</v>
      </c>
      <c r="E33" s="4"/>
      <c r="G33" s="11">
        <f>+'[1]EERR Fund.Nominal'!$DD$68+'[1]EERR Fund.Nominal'!$DD$64</f>
        <v>123375.503</v>
      </c>
      <c r="I33" s="11">
        <f>+'[1]EERR Fund.Nominal'!$DK$68+'[1]EERR Fund.Nominal'!$DK$64</f>
        <v>229393.97099999999</v>
      </c>
    </row>
    <row r="34" spans="2:10" x14ac:dyDescent="0.25">
      <c r="B34" s="2"/>
      <c r="C34" s="4" t="s">
        <v>22</v>
      </c>
      <c r="E34" s="4"/>
      <c r="G34" s="11">
        <f>+'[1]EERR Fund.Nominal'!$DD$45</f>
        <v>0</v>
      </c>
      <c r="I34" s="11">
        <f>+'[1]EERR Fund.Nominal'!$DK$45</f>
        <v>0</v>
      </c>
    </row>
    <row r="35" spans="2:10" x14ac:dyDescent="0.25">
      <c r="B35" s="2"/>
      <c r="C35" s="4" t="s">
        <v>23</v>
      </c>
      <c r="E35" s="4"/>
      <c r="G35" s="11">
        <f>+'[1]EERR Fund.Nominal'!$DD$55+'[1]EERR Fund.Nominal'!$DD$58</f>
        <v>-17510.382999999994</v>
      </c>
      <c r="I35" s="11">
        <f>+'[1]EERR Fund.Nominal'!$DK$55+'[1]EERR Fund.Nominal'!$DK$58</f>
        <v>-13324.979000000027</v>
      </c>
    </row>
    <row r="36" spans="2:10" x14ac:dyDescent="0.25">
      <c r="B36" s="2"/>
      <c r="C36" s="4" t="s">
        <v>25</v>
      </c>
      <c r="E36" s="4"/>
      <c r="G36" s="11">
        <f>+'[1]EERR Fund.Nominal'!$DD$48+'[1]EERR Fund.Nominal'!$DD$53</f>
        <v>-7432.1119999999992</v>
      </c>
      <c r="I36" s="11">
        <f>+'[1]EERR Fund.Nominal'!$DK$48+'[1]EERR Fund.Nominal'!$DK$53</f>
        <v>-16458.792000000001</v>
      </c>
    </row>
    <row r="37" spans="2:10" x14ac:dyDescent="0.25">
      <c r="B37" s="2"/>
      <c r="C37" s="4" t="s">
        <v>33</v>
      </c>
      <c r="E37" s="4"/>
      <c r="G37" s="11">
        <f>+'[1]EERR Fund.Nominal'!$DD$42+'[1]EERR Fund.Nominal'!$DD$46+'[1]EERR Fund.Nominal'!$DD$61</f>
        <v>170314.88099999999</v>
      </c>
      <c r="I37" s="11">
        <f>+'[1]EERR Fund.Nominal'!$DK$42+'[1]EERR Fund.Nominal'!$DK$46+'[1]EERR Fund.Nominal'!$DK$61</f>
        <v>336881.88499999995</v>
      </c>
    </row>
    <row r="38" spans="2:10" x14ac:dyDescent="0.25">
      <c r="B38" s="2"/>
      <c r="C38" s="5" t="s">
        <v>6</v>
      </c>
      <c r="D38" s="8"/>
      <c r="E38" s="5"/>
      <c r="F38" s="8"/>
      <c r="G38" s="12">
        <f>SUM(G32:G37)</f>
        <v>282611.342</v>
      </c>
      <c r="H38" s="8"/>
      <c r="I38" s="12">
        <f>SUM(I32:I37)</f>
        <v>559204.33100000001</v>
      </c>
    </row>
    <row r="39" spans="2:10" x14ac:dyDescent="0.25">
      <c r="B39" s="2"/>
      <c r="J39" s="16"/>
    </row>
    <row r="40" spans="2:10" x14ac:dyDescent="0.25">
      <c r="B40" s="3" t="s">
        <v>12</v>
      </c>
    </row>
    <row r="41" spans="2:10" x14ac:dyDescent="0.25">
      <c r="B41" s="2" t="s">
        <v>13</v>
      </c>
    </row>
    <row r="42" spans="2:10" x14ac:dyDescent="0.25">
      <c r="B42" s="2"/>
      <c r="C42" s="4" t="s">
        <v>34</v>
      </c>
      <c r="E42" s="4"/>
      <c r="G42" s="11">
        <v>-436565.24099999998</v>
      </c>
      <c r="I42" s="11">
        <v>-874424.15599999996</v>
      </c>
    </row>
    <row r="43" spans="2:10" x14ac:dyDescent="0.25">
      <c r="B43" s="2"/>
      <c r="C43" s="4" t="s">
        <v>35</v>
      </c>
      <c r="E43" s="4"/>
      <c r="G43" s="11">
        <v>-88993.414000000004</v>
      </c>
      <c r="I43" s="11">
        <v>-185974.318</v>
      </c>
    </row>
    <row r="44" spans="2:10" x14ac:dyDescent="0.25">
      <c r="B44" s="2"/>
      <c r="C44" s="4" t="s">
        <v>36</v>
      </c>
      <c r="E44" s="4"/>
      <c r="G44" s="11">
        <v>-339275.07799999998</v>
      </c>
      <c r="I44" s="11">
        <v>-686588.04200000002</v>
      </c>
    </row>
    <row r="45" spans="2:10" x14ac:dyDescent="0.25">
      <c r="B45" s="2"/>
      <c r="C45" s="4" t="s">
        <v>37</v>
      </c>
      <c r="E45" s="4"/>
      <c r="G45" s="11">
        <v>-660340.13100000005</v>
      </c>
      <c r="I45" s="11">
        <v>-1359125.781</v>
      </c>
    </row>
    <row r="46" spans="2:10" x14ac:dyDescent="0.25">
      <c r="B46" s="2"/>
      <c r="C46" s="4" t="s">
        <v>38</v>
      </c>
      <c r="E46" s="4"/>
      <c r="G46" s="11">
        <v>-60028.919000000002</v>
      </c>
      <c r="I46" s="11">
        <v>-136517.587</v>
      </c>
    </row>
    <row r="47" spans="2:10" x14ac:dyDescent="0.25">
      <c r="B47" s="2"/>
      <c r="C47" s="4" t="s">
        <v>39</v>
      </c>
      <c r="E47" s="4"/>
      <c r="G47" s="11">
        <v>-122165.58199999999</v>
      </c>
      <c r="I47" s="11">
        <v>-225459.288</v>
      </c>
    </row>
    <row r="48" spans="2:10" x14ac:dyDescent="0.25">
      <c r="B48" s="2"/>
      <c r="C48" s="4" t="s">
        <v>40</v>
      </c>
      <c r="E48" s="4"/>
      <c r="G48" s="11">
        <v>-783138.05099999998</v>
      </c>
      <c r="I48" s="11">
        <v>-1603055.4639999999</v>
      </c>
    </row>
    <row r="49" spans="2:9" x14ac:dyDescent="0.25">
      <c r="B49" s="2"/>
      <c r="C49" s="4" t="s">
        <v>41</v>
      </c>
      <c r="E49" s="4"/>
      <c r="G49" s="11">
        <v>-319503.27899999998</v>
      </c>
      <c r="I49" s="11">
        <v>-524753.51500000001</v>
      </c>
    </row>
    <row r="50" spans="2:9" x14ac:dyDescent="0.25">
      <c r="B50" s="2"/>
      <c r="C50" s="4" t="s">
        <v>42</v>
      </c>
      <c r="E50" s="4"/>
      <c r="G50" s="11">
        <v>0</v>
      </c>
      <c r="I50" s="11">
        <v>0</v>
      </c>
    </row>
    <row r="51" spans="2:9" x14ac:dyDescent="0.25">
      <c r="B51" s="2"/>
      <c r="C51" s="4"/>
      <c r="E51" s="4"/>
      <c r="G51" s="11"/>
      <c r="I51" s="11"/>
    </row>
    <row r="52" spans="2:9" x14ac:dyDescent="0.25">
      <c r="B52" s="2"/>
      <c r="C52" s="4"/>
      <c r="E52" s="4"/>
      <c r="G52" s="11"/>
      <c r="I52" s="11"/>
    </row>
    <row r="53" spans="2:9" x14ac:dyDescent="0.25">
      <c r="B53" s="2"/>
      <c r="C53" s="4"/>
      <c r="E53" s="4"/>
      <c r="G53" s="11"/>
      <c r="I53" s="11"/>
    </row>
    <row r="54" spans="2:9" x14ac:dyDescent="0.25">
      <c r="B54" s="2"/>
      <c r="C54" s="5" t="s">
        <v>6</v>
      </c>
      <c r="D54" s="8"/>
      <c r="E54" s="5"/>
      <c r="F54" s="8"/>
      <c r="G54" s="12">
        <f>SUM(G42:G53)</f>
        <v>-2810009.6950000003</v>
      </c>
      <c r="H54" s="8"/>
      <c r="I54" s="12">
        <f>SUM(I42:I53)</f>
        <v>-5595898.1509999996</v>
      </c>
    </row>
    <row r="55" spans="2:9" x14ac:dyDescent="0.25">
      <c r="B55" s="2"/>
    </row>
    <row r="56" spans="2:9" x14ac:dyDescent="0.25">
      <c r="B56" s="2" t="s">
        <v>14</v>
      </c>
    </row>
    <row r="57" spans="2:9" x14ac:dyDescent="0.25">
      <c r="B57" s="2"/>
      <c r="C57" s="4" t="s">
        <v>28</v>
      </c>
      <c r="E57" s="4"/>
      <c r="G57" s="11">
        <v>-13707.539000000001</v>
      </c>
      <c r="I57" s="11">
        <v>-15599.923000000001</v>
      </c>
    </row>
    <row r="58" spans="2:9" x14ac:dyDescent="0.25">
      <c r="B58" s="2"/>
      <c r="C58" s="4"/>
      <c r="E58" s="4"/>
      <c r="G58" s="11"/>
      <c r="I58" s="11"/>
    </row>
    <row r="59" spans="2:9" x14ac:dyDescent="0.25">
      <c r="B59" s="2"/>
      <c r="C59" s="4"/>
      <c r="E59" s="4"/>
      <c r="G59" s="11"/>
      <c r="I59" s="11"/>
    </row>
    <row r="60" spans="2:9" x14ac:dyDescent="0.25">
      <c r="B60" s="2"/>
      <c r="C60" s="4"/>
      <c r="E60" s="4"/>
      <c r="G60" s="11"/>
      <c r="I60" s="11"/>
    </row>
    <row r="61" spans="2:9" x14ac:dyDescent="0.25">
      <c r="B61" s="2"/>
      <c r="C61" s="5" t="s">
        <v>6</v>
      </c>
      <c r="D61" s="8"/>
      <c r="E61" s="5"/>
      <c r="F61" s="8"/>
      <c r="G61" s="12">
        <f>SUM(G57:G60)</f>
        <v>-13707.539000000001</v>
      </c>
      <c r="H61" s="8"/>
      <c r="I61" s="12">
        <f>SUM(I57:I60)</f>
        <v>-15599.923000000001</v>
      </c>
    </row>
    <row r="62" spans="2:9" x14ac:dyDescent="0.25">
      <c r="B62" s="2"/>
    </row>
    <row r="63" spans="2:9" x14ac:dyDescent="0.25">
      <c r="B63" s="2" t="s">
        <v>15</v>
      </c>
    </row>
    <row r="64" spans="2:9" x14ac:dyDescent="0.25">
      <c r="B64" s="2"/>
      <c r="C64" s="4" t="s">
        <v>27</v>
      </c>
      <c r="E64" s="4"/>
      <c r="G64" s="11">
        <v>-625241.71299999999</v>
      </c>
      <c r="I64" s="11">
        <v>-1252234.6529999999</v>
      </c>
    </row>
    <row r="65" spans="2:10" x14ac:dyDescent="0.25">
      <c r="B65" s="2"/>
      <c r="C65" s="4"/>
      <c r="E65" s="4"/>
      <c r="G65" s="11"/>
      <c r="I65" s="11"/>
    </row>
    <row r="66" spans="2:10" x14ac:dyDescent="0.25">
      <c r="B66" s="2"/>
      <c r="C66" s="4"/>
      <c r="E66" s="4"/>
      <c r="G66" s="11"/>
      <c r="I66" s="11"/>
    </row>
    <row r="67" spans="2:10" x14ac:dyDescent="0.25">
      <c r="B67" s="2"/>
      <c r="C67" s="4"/>
      <c r="E67" s="4"/>
      <c r="G67" s="11"/>
      <c r="I67" s="11"/>
    </row>
    <row r="68" spans="2:10" x14ac:dyDescent="0.25">
      <c r="B68" s="2"/>
      <c r="C68" s="5" t="s">
        <v>6</v>
      </c>
      <c r="D68" s="8"/>
      <c r="E68" s="5"/>
      <c r="F68" s="8"/>
      <c r="G68" s="12">
        <f>SUM(G64:G67)</f>
        <v>-625241.71299999999</v>
      </c>
      <c r="H68" s="8"/>
      <c r="I68" s="12">
        <f>SUM(I64:I67)</f>
        <v>-1252234.6529999999</v>
      </c>
    </row>
    <row r="69" spans="2:10" x14ac:dyDescent="0.25">
      <c r="B69" s="2"/>
    </row>
    <row r="70" spans="2:10" x14ac:dyDescent="0.25">
      <c r="B70" s="2" t="s">
        <v>16</v>
      </c>
      <c r="E70" s="4"/>
      <c r="G70" s="11">
        <f>+'[1]EERR Fund.Nominal'!$DD$126</f>
        <v>-673733.31500000018</v>
      </c>
      <c r="I70" s="11">
        <f>+'[1]EERR Fund.Nominal'!$DK$126</f>
        <v>-1399042.7899999986</v>
      </c>
    </row>
    <row r="71" spans="2:10" x14ac:dyDescent="0.25">
      <c r="B71" s="2"/>
    </row>
    <row r="72" spans="2:10" x14ac:dyDescent="0.25">
      <c r="B72" s="3" t="s">
        <v>29</v>
      </c>
      <c r="E72" s="13"/>
      <c r="F72" s="14"/>
      <c r="G72" s="15">
        <f>+G38+G54+G61+G68+G70+G28+G21</f>
        <v>-382033.09199999785</v>
      </c>
      <c r="H72" s="14"/>
      <c r="I72" s="15">
        <f>+I38+I54+I61+I68+I70+I28+I21</f>
        <v>-954732.98499999987</v>
      </c>
    </row>
    <row r="74" spans="2:10" x14ac:dyDescent="0.25">
      <c r="C74" s="1" t="s">
        <v>30</v>
      </c>
    </row>
    <row r="76" spans="2:10" x14ac:dyDescent="0.25">
      <c r="G76" s="21"/>
      <c r="H76" s="21"/>
      <c r="I76" s="21"/>
    </row>
    <row r="77" spans="2:10" x14ac:dyDescent="0.25">
      <c r="G77" s="19"/>
      <c r="H77" s="19"/>
      <c r="I77" s="19"/>
      <c r="J77" s="20"/>
    </row>
    <row r="78" spans="2:10" ht="15.6" x14ac:dyDescent="0.3">
      <c r="G78" s="22"/>
      <c r="H78" s="22"/>
      <c r="I78" s="22"/>
      <c r="J78" s="20"/>
    </row>
    <row r="79" spans="2:10" x14ac:dyDescent="0.25">
      <c r="G79" s="18"/>
      <c r="H79" s="18"/>
      <c r="I79" s="18"/>
      <c r="J79" s="20"/>
    </row>
    <row r="80" spans="2:10" x14ac:dyDescent="0.25">
      <c r="G80" s="18"/>
      <c r="H80" s="18"/>
      <c r="I80" s="18"/>
      <c r="J80" s="20"/>
    </row>
    <row r="81" spans="7:10" x14ac:dyDescent="0.25">
      <c r="G81" s="18"/>
      <c r="H81" s="18"/>
      <c r="I81" s="18"/>
      <c r="J81" s="20"/>
    </row>
    <row r="82" spans="7:10" x14ac:dyDescent="0.25">
      <c r="G82" s="21"/>
      <c r="H82" s="18"/>
      <c r="I82" s="21"/>
      <c r="J82" s="9"/>
    </row>
    <row r="83" spans="7:10" x14ac:dyDescent="0.25">
      <c r="H83" s="18"/>
      <c r="J83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 Moya Carola (FZA-Metropolitana)</dc:creator>
  <cp:lastModifiedBy>Herrera Moya Carola Solange</cp:lastModifiedBy>
  <dcterms:created xsi:type="dcterms:W3CDTF">2016-03-02T15:52:35Z</dcterms:created>
  <dcterms:modified xsi:type="dcterms:W3CDTF">2025-04-07T18:28:54Z</dcterms:modified>
</cp:coreProperties>
</file>