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reram\OneDrive - Fundacion Hogar de Cristo\Contabilidad\CIERRES\2025\Sep_2025\"/>
    </mc:Choice>
  </mc:AlternateContent>
  <bookViews>
    <workbookView xWindow="0" yWindow="0" windowWidth="20496" windowHeight="7752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<sst xmlns="http://schemas.openxmlformats.org/spreadsheetml/2006/main" count="50" uniqueCount="44">
  <si>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</si>
  <si>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</si>
  <si>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</si>
  <si>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</si>
  <si>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</si>
  <si>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</si>
  <si>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</si>
  <si>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</si>
  <si>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</si>
  <si>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</si>
  <si>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</si>
  <si>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</si>
  <si>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</si>
  <si>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</si>
  <si>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</si>
  <si>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</si>
  <si>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</si>
  <si>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</si>
  <si>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</si>
  <si>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</si>
  <si>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</si>
  <si>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</si>
  <si>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</si>
  <si>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</si>
  <si>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</si>
  <si>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</si>
  <si>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</si>
  <si>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</si>
  <si>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</si>
  <si>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</si>
  <si>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</si>
  <si>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</si>
  <si>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</si>
  <si>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</si>
  <si>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</si>
  <si>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</si>
  <si>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</si>
  <si>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</si>
  <si>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</si>
  <si>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</si>
  <si>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</si>
  <si>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</si>
  <si>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</si>
  <si>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Año o período de la Tabla IFAF 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</si>
</sst>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0" fontId="4" fillId="0" borderId="0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 applyFill="1" applyBorder="1"/>
  </cellXfs>
  <cellStyles count="5">
    <cellStyle name="Millares" xfId="1" builtinId="3"/>
    <cellStyle name="Millares [0]" xfId="3" builtinId="6"/>
    <cellStyle name="Millares 4" xfId="2"/>
    <cellStyle name="Normal" xfId="0" builtinId="0"/>
    <cellStyle name="Normal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erreram/OneDrive%20-%20Fundacion%20Hogar%20de%20Cristo/Contabilidad/Estados%20Financieros/Corporativo/2025/sep/Consolidado_09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2585445.7070000004</v>
          </cell>
          <cell r="DK11">
            <v>23348246.156999987</v>
          </cell>
        </row>
        <row r="16">
          <cell r="DD16">
            <v>137.35</v>
          </cell>
          <cell r="DK16">
            <v>3988.634</v>
          </cell>
        </row>
        <row r="17">
          <cell r="DD17">
            <v>7523.4249999999993</v>
          </cell>
          <cell r="DK17">
            <v>161856.24799999999</v>
          </cell>
        </row>
        <row r="21">
          <cell r="DD21">
            <v>18424.507999999998</v>
          </cell>
          <cell r="DK21">
            <v>180122.32</v>
          </cell>
        </row>
        <row r="24">
          <cell r="DD24">
            <v>234084.54100000003</v>
          </cell>
          <cell r="DK24">
            <v>1790752.6699999997</v>
          </cell>
        </row>
        <row r="27">
          <cell r="DD27">
            <v>1448.6959999999999</v>
          </cell>
          <cell r="DK27">
            <v>13037.446</v>
          </cell>
        </row>
        <row r="30">
          <cell r="DD30">
            <v>-725795.1</v>
          </cell>
          <cell r="DK30">
            <v>-6736884.0879999995</v>
          </cell>
        </row>
        <row r="34">
          <cell r="DD34">
            <v>-5413.2309999999998</v>
          </cell>
          <cell r="DK34">
            <v>-83582.03</v>
          </cell>
        </row>
        <row r="35">
          <cell r="DD35">
            <v>140514.66399999999</v>
          </cell>
          <cell r="DK35">
            <v>2125745.591</v>
          </cell>
        </row>
        <row r="42">
          <cell r="DD42">
            <v>102939.174</v>
          </cell>
          <cell r="DK42">
            <v>295366.41899999999</v>
          </cell>
        </row>
        <row r="45">
          <cell r="DD45">
            <v>0</v>
          </cell>
          <cell r="DK45">
            <v>0</v>
          </cell>
        </row>
        <row r="46">
          <cell r="DD46">
            <v>141666.66699999999</v>
          </cell>
          <cell r="DK46">
            <v>1275000.003</v>
          </cell>
        </row>
        <row r="48">
          <cell r="DD48">
            <v>2290.1</v>
          </cell>
          <cell r="DK48">
            <v>1705337.8840000001</v>
          </cell>
        </row>
        <row r="53">
          <cell r="DD53">
            <v>-7783.2839999999997</v>
          </cell>
          <cell r="DK53">
            <v>-82238.221999999994</v>
          </cell>
        </row>
        <row r="55">
          <cell r="DD55">
            <v>-32415.414999999994</v>
          </cell>
          <cell r="DK55">
            <v>-178312.08799999981</v>
          </cell>
        </row>
        <row r="58">
          <cell r="DD58">
            <v>0</v>
          </cell>
          <cell r="DK58">
            <v>0</v>
          </cell>
        </row>
        <row r="61">
          <cell r="DD61">
            <v>0</v>
          </cell>
          <cell r="DK61">
            <v>0</v>
          </cell>
        </row>
        <row r="64">
          <cell r="DD64">
            <v>105862.7</v>
          </cell>
          <cell r="DK64">
            <v>961307.54299999995</v>
          </cell>
        </row>
        <row r="68">
          <cell r="DD68">
            <v>11337.081999999999</v>
          </cell>
          <cell r="DK68">
            <v>92890.379000000059</v>
          </cell>
        </row>
        <row r="76">
          <cell r="DD76">
            <v>1462093.3829999999</v>
          </cell>
          <cell r="DK76">
            <v>12957066.664000001</v>
          </cell>
        </row>
        <row r="107">
          <cell r="DD107">
            <v>116876.90300000002</v>
          </cell>
          <cell r="DK107">
            <v>1019486.8940000001</v>
          </cell>
        </row>
        <row r="126">
          <cell r="DD126">
            <v>-612943.80400000024</v>
          </cell>
          <cell r="DK126">
            <v>-5369604.501000002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83"/>
  <sheetViews>
    <sheetView showGridLines="0" tabSelected="1" zoomScale="83" zoomScaleNormal="83" workbookViewId="0">
      <selection activeCell="C2" sqref="C2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7" customWidth="1"/>
    <col min="5" max="5" width="19.33203125" style="1" hidden="1" customWidth="1"/>
    <col min="6" max="6" width="2.109375" style="7" customWidth="1"/>
    <col min="7" max="7" width="23.6640625" style="9" customWidth="1"/>
    <col min="8" max="8" width="2.109375" style="7" customWidth="1"/>
    <col min="9" max="9" width="20.44140625" style="9" customWidth="1"/>
    <col min="10" max="10" width="24.6640625" style="1" customWidth="1"/>
    <col min="11" max="16384" width="11.44140625" style="1"/>
  </cols>
  <sheetData>
    <row r="2" spans="2:9" x14ac:dyDescent="0.25">
      <c r="B2" s="3" t="s">
        <v>43</v>
      </c>
      <c r="G2" s="17" t="s">
        <v>31</v>
      </c>
      <c r="I2" s="17" t="s">
        <v>32</v>
      </c>
    </row>
    <row r="3" spans="2:9" x14ac:dyDescent="0.25">
      <c r="E3" s="6" t="s">
        <v>9</v>
      </c>
      <c r="G3" s="10" t="s">
        <v>10</v>
      </c>
      <c r="I3" s="10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1"/>
      <c r="I5" s="11"/>
    </row>
    <row r="6" spans="2:9" hidden="1" x14ac:dyDescent="0.25">
      <c r="B6" s="2" t="s">
        <v>2</v>
      </c>
      <c r="E6" s="4"/>
      <c r="G6" s="11"/>
      <c r="I6" s="11"/>
    </row>
    <row r="7" spans="2:9" hidden="1" x14ac:dyDescent="0.25">
      <c r="B7" s="1" t="s">
        <v>3</v>
      </c>
      <c r="E7" s="4"/>
      <c r="G7" s="11"/>
      <c r="I7" s="11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1">
        <f>+'[1]EERR Fund.Nominal'!$DD$11+'[1]EERR Fund.Nominal'!$DD$27+'[1]EERR Fund.Nominal'!$DD$30</f>
        <v>1861099.3030000003</v>
      </c>
      <c r="I11" s="11">
        <f>+'[1]EERR Fund.Nominal'!$DK$11+'[1]EERR Fund.Nominal'!$DK$27+'[1]EERR Fund.Nominal'!$DK$30</f>
        <v>16624399.514999986</v>
      </c>
    </row>
    <row r="12" spans="2:9" x14ac:dyDescent="0.25">
      <c r="C12" s="4" t="s">
        <v>18</v>
      </c>
      <c r="E12" s="4"/>
      <c r="G12" s="11">
        <f>+'[1]EERR Fund.Nominal'!$DD$16+'[1]EERR Fund.Nominal'!$DD$24+'[1]EERR Fund.Nominal'!$DD$35</f>
        <v>374736.55500000005</v>
      </c>
      <c r="I12" s="11">
        <f>+'[1]EERR Fund.Nominal'!$DK$16+'[1]EERR Fund.Nominal'!$DK$24+'[1]EERR Fund.Nominal'!$DK$35</f>
        <v>3920486.8949999996</v>
      </c>
    </row>
    <row r="13" spans="2:9" x14ac:dyDescent="0.25">
      <c r="C13" s="4" t="s">
        <v>19</v>
      </c>
      <c r="E13" s="4"/>
      <c r="G13" s="11">
        <f>+'[1]EERR Fund.Nominal'!$DD$17</f>
        <v>7523.4249999999993</v>
      </c>
      <c r="I13" s="11">
        <f>+'[1]EERR Fund.Nominal'!$DK$17</f>
        <v>161856.24799999999</v>
      </c>
    </row>
    <row r="14" spans="2:9" x14ac:dyDescent="0.25">
      <c r="C14" s="4"/>
      <c r="E14" s="4"/>
      <c r="G14" s="11"/>
      <c r="I14" s="11"/>
    </row>
    <row r="15" spans="2:9" x14ac:dyDescent="0.25">
      <c r="C15" s="4"/>
      <c r="E15" s="4"/>
      <c r="G15" s="11"/>
      <c r="I15" s="11"/>
    </row>
    <row r="16" spans="2:9" x14ac:dyDescent="0.25">
      <c r="C16" s="4"/>
      <c r="E16" s="4"/>
      <c r="G16" s="11"/>
      <c r="I16" s="11"/>
    </row>
    <row r="17" spans="2:9" x14ac:dyDescent="0.25">
      <c r="C17" s="4"/>
      <c r="E17" s="4"/>
      <c r="G17" s="11"/>
      <c r="I17" s="11"/>
    </row>
    <row r="18" spans="2:9" x14ac:dyDescent="0.25">
      <c r="C18" s="4"/>
      <c r="E18" s="4"/>
      <c r="G18" s="11"/>
      <c r="I18" s="11"/>
    </row>
    <row r="19" spans="2:9" x14ac:dyDescent="0.25">
      <c r="C19" s="4"/>
      <c r="E19" s="4"/>
      <c r="G19" s="11"/>
      <c r="I19" s="11"/>
    </row>
    <row r="20" spans="2:9" x14ac:dyDescent="0.25">
      <c r="C20" s="4"/>
      <c r="E20" s="4"/>
      <c r="G20" s="11"/>
      <c r="I20" s="11"/>
    </row>
    <row r="21" spans="2:9" x14ac:dyDescent="0.25">
      <c r="C21" s="5" t="s">
        <v>6</v>
      </c>
      <c r="D21" s="8"/>
      <c r="E21" s="5"/>
      <c r="F21" s="8"/>
      <c r="G21" s="12">
        <f>SUM(G11:G20)</f>
        <v>2243359.2830000003</v>
      </c>
      <c r="H21" s="8"/>
      <c r="I21" s="12">
        <f>SUM(I11:I20)</f>
        <v>20706742.657999985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1">
        <f>+'[1]EERR Fund.Nominal'!$DD$107</f>
        <v>116876.90300000002</v>
      </c>
      <c r="I24" s="11">
        <f>+'[1]EERR Fund.Nominal'!$DK$107</f>
        <v>1019486.8940000001</v>
      </c>
    </row>
    <row r="25" spans="2:9" x14ac:dyDescent="0.25">
      <c r="C25" s="4" t="s">
        <v>24</v>
      </c>
      <c r="E25" s="4"/>
      <c r="G25" s="11">
        <f>+'[1]EERR Fund.Nominal'!$DD$76</f>
        <v>1462093.3829999999</v>
      </c>
      <c r="I25" s="11">
        <f>+'[1]EERR Fund.Nominal'!$DK$76</f>
        <v>12957066.664000001</v>
      </c>
    </row>
    <row r="26" spans="2:9" x14ac:dyDescent="0.25">
      <c r="C26" s="4"/>
      <c r="E26" s="4"/>
      <c r="G26" s="11"/>
      <c r="I26" s="11"/>
    </row>
    <row r="27" spans="2:9" x14ac:dyDescent="0.25">
      <c r="C27" s="4"/>
      <c r="E27" s="4"/>
      <c r="G27" s="11"/>
      <c r="I27" s="11"/>
    </row>
    <row r="28" spans="2:9" x14ac:dyDescent="0.25">
      <c r="B28" s="2"/>
      <c r="C28" s="5" t="s">
        <v>6</v>
      </c>
      <c r="D28" s="8"/>
      <c r="E28" s="5"/>
      <c r="F28" s="8"/>
      <c r="G28" s="12">
        <f>SUM(G24:G27)</f>
        <v>1578970.2859999998</v>
      </c>
      <c r="H28" s="8"/>
      <c r="I28" s="12">
        <f>SUM(I24:I27)</f>
        <v>13976553.558</v>
      </c>
    </row>
    <row r="29" spans="2:9" x14ac:dyDescent="0.25">
      <c r="B29" s="2"/>
    </row>
    <row r="30" spans="2:9" x14ac:dyDescent="0.25">
      <c r="B30" s="2" t="s">
        <v>7</v>
      </c>
      <c r="E30" s="4"/>
      <c r="G30" s="11">
        <v>0</v>
      </c>
      <c r="I30" s="11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1">
        <f>+'[1]EERR Fund.Nominal'!$DD$21+'[1]EERR Fund.Nominal'!$DD$34</f>
        <v>13011.276999999998</v>
      </c>
      <c r="I32" s="11">
        <f>+'[1]EERR Fund.Nominal'!$DK$21+'[1]EERR Fund.Nominal'!$DK$34</f>
        <v>96540.290000000008</v>
      </c>
    </row>
    <row r="33" spans="2:10" x14ac:dyDescent="0.25">
      <c r="B33" s="2"/>
      <c r="C33" s="4" t="s">
        <v>21</v>
      </c>
      <c r="E33" s="4"/>
      <c r="G33" s="11">
        <f>+'[1]EERR Fund.Nominal'!$DD$68+'[1]EERR Fund.Nominal'!$DD$64</f>
        <v>117199.78199999999</v>
      </c>
      <c r="I33" s="11">
        <f>+'[1]EERR Fund.Nominal'!$DK$68+'[1]EERR Fund.Nominal'!$DK$64</f>
        <v>1054197.922</v>
      </c>
    </row>
    <row r="34" spans="2:10" x14ac:dyDescent="0.25">
      <c r="B34" s="2"/>
      <c r="C34" s="4" t="s">
        <v>22</v>
      </c>
      <c r="E34" s="4"/>
      <c r="G34" s="11">
        <f>+'[1]EERR Fund.Nominal'!$DD$45</f>
        <v>0</v>
      </c>
      <c r="I34" s="11">
        <f>+'[1]EERR Fund.Nominal'!$DK$45</f>
        <v>0</v>
      </c>
    </row>
    <row r="35" spans="2:10" x14ac:dyDescent="0.25">
      <c r="B35" s="2"/>
      <c r="C35" s="4" t="s">
        <v>23</v>
      </c>
      <c r="E35" s="4"/>
      <c r="G35" s="11">
        <f>+'[1]EERR Fund.Nominal'!$DD$55+'[1]EERR Fund.Nominal'!$DD$58</f>
        <v>-32415.414999999994</v>
      </c>
      <c r="I35" s="11">
        <f>+'[1]EERR Fund.Nominal'!$DK$55+'[1]EERR Fund.Nominal'!$DK$58</f>
        <v>-178312.08799999981</v>
      </c>
    </row>
    <row r="36" spans="2:10" x14ac:dyDescent="0.25">
      <c r="B36" s="2"/>
      <c r="C36" s="4" t="s">
        <v>25</v>
      </c>
      <c r="E36" s="4"/>
      <c r="G36" s="11">
        <f>+'[1]EERR Fund.Nominal'!$DD$48+'[1]EERR Fund.Nominal'!$DD$53</f>
        <v>-5493.1839999999993</v>
      </c>
      <c r="I36" s="11">
        <f>+'[1]EERR Fund.Nominal'!$DK$48+'[1]EERR Fund.Nominal'!$DK$53</f>
        <v>1623099.662</v>
      </c>
    </row>
    <row r="37" spans="2:10" x14ac:dyDescent="0.25">
      <c r="B37" s="2"/>
      <c r="C37" s="4" t="s">
        <v>33</v>
      </c>
      <c r="E37" s="4"/>
      <c r="G37" s="11">
        <f>+'[1]EERR Fund.Nominal'!$DD$42+'[1]EERR Fund.Nominal'!$DD$46+'[1]EERR Fund.Nominal'!$DD$61</f>
        <v>244605.84099999999</v>
      </c>
      <c r="I37" s="11">
        <f>+'[1]EERR Fund.Nominal'!$DK$42+'[1]EERR Fund.Nominal'!$DK$46+'[1]EERR Fund.Nominal'!$DK$61</f>
        <v>1570366.422</v>
      </c>
    </row>
    <row r="38" spans="2:10" x14ac:dyDescent="0.25">
      <c r="B38" s="2"/>
      <c r="C38" s="5" t="s">
        <v>6</v>
      </c>
      <c r="D38" s="8"/>
      <c r="E38" s="5"/>
      <c r="F38" s="8"/>
      <c r="G38" s="12">
        <f>SUM(G32:G37)</f>
        <v>336908.30099999998</v>
      </c>
      <c r="H38" s="8"/>
      <c r="I38" s="12">
        <f>SUM(I32:I37)</f>
        <v>4165892.2080000006</v>
      </c>
    </row>
    <row r="39" spans="2:10" x14ac:dyDescent="0.25">
      <c r="B39" s="2"/>
      <c r="J39" s="16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1">
        <v>-466182.973</v>
      </c>
      <c r="I42" s="11">
        <v>-4079754.1439999999</v>
      </c>
    </row>
    <row r="43" spans="2:10" x14ac:dyDescent="0.25">
      <c r="B43" s="2"/>
      <c r="C43" s="4" t="s">
        <v>35</v>
      </c>
      <c r="E43" s="4"/>
      <c r="G43" s="11">
        <v>-89280.592000000004</v>
      </c>
      <c r="I43" s="11">
        <v>-768959.61499999999</v>
      </c>
    </row>
    <row r="44" spans="2:10" x14ac:dyDescent="0.25">
      <c r="B44" s="2"/>
      <c r="C44" s="4" t="s">
        <v>36</v>
      </c>
      <c r="E44" s="4"/>
      <c r="G44" s="11">
        <v>-500216.02399999998</v>
      </c>
      <c r="I44" s="11">
        <v>-3307379.1510000001</v>
      </c>
    </row>
    <row r="45" spans="2:10" x14ac:dyDescent="0.25">
      <c r="B45" s="2"/>
      <c r="C45" s="4" t="s">
        <v>37</v>
      </c>
      <c r="E45" s="4"/>
      <c r="G45" s="11">
        <v>-850285.96499999997</v>
      </c>
      <c r="I45" s="11">
        <v>-6359726.642</v>
      </c>
    </row>
    <row r="46" spans="2:10" x14ac:dyDescent="0.25">
      <c r="B46" s="2"/>
      <c r="C46" s="4" t="s">
        <v>38</v>
      </c>
      <c r="E46" s="4"/>
      <c r="G46" s="11">
        <v>-129548.841</v>
      </c>
      <c r="I46" s="11">
        <v>-859372.13399999996</v>
      </c>
    </row>
    <row r="47" spans="2:10" x14ac:dyDescent="0.25">
      <c r="B47" s="2"/>
      <c r="C47" s="4" t="s">
        <v>39</v>
      </c>
      <c r="E47" s="4"/>
      <c r="G47" s="11">
        <v>-95648.351999999999</v>
      </c>
      <c r="I47" s="11">
        <v>-908215.16299999994</v>
      </c>
    </row>
    <row r="48" spans="2:10" x14ac:dyDescent="0.25">
      <c r="B48" s="2"/>
      <c r="C48" s="4" t="s">
        <v>40</v>
      </c>
      <c r="E48" s="4"/>
      <c r="G48" s="11">
        <v>-932861.60900000005</v>
      </c>
      <c r="I48" s="11">
        <v>-7727463.3039999995</v>
      </c>
    </row>
    <row r="49" spans="2:9" x14ac:dyDescent="0.25">
      <c r="B49" s="2"/>
      <c r="C49" s="4" t="s">
        <v>41</v>
      </c>
      <c r="E49" s="4"/>
      <c r="G49" s="11">
        <v>-214074.15900000001</v>
      </c>
      <c r="I49" s="11">
        <v>-2063333.29</v>
      </c>
    </row>
    <row r="50" spans="2:9" x14ac:dyDescent="0.25">
      <c r="B50" s="2"/>
      <c r="C50" s="4" t="s">
        <v>42</v>
      </c>
      <c r="E50" s="4"/>
      <c r="G50" s="11">
        <v>0</v>
      </c>
      <c r="I50" s="11">
        <v>0</v>
      </c>
    </row>
    <row r="51" spans="2:9" x14ac:dyDescent="0.25">
      <c r="B51" s="2"/>
      <c r="C51" s="4"/>
      <c r="E51" s="4"/>
      <c r="G51" s="11"/>
      <c r="I51" s="11"/>
    </row>
    <row r="52" spans="2:9" x14ac:dyDescent="0.25">
      <c r="B52" s="2"/>
      <c r="C52" s="4"/>
      <c r="E52" s="4"/>
      <c r="G52" s="11"/>
      <c r="I52" s="11"/>
    </row>
    <row r="53" spans="2:9" x14ac:dyDescent="0.25">
      <c r="B53" s="2"/>
      <c r="C53" s="4"/>
      <c r="E53" s="4"/>
      <c r="G53" s="11"/>
      <c r="I53" s="11"/>
    </row>
    <row r="54" spans="2:9" x14ac:dyDescent="0.25">
      <c r="B54" s="2"/>
      <c r="C54" s="5" t="s">
        <v>6</v>
      </c>
      <c r="D54" s="8"/>
      <c r="E54" s="5"/>
      <c r="F54" s="8"/>
      <c r="G54" s="12">
        <f>SUM(G42:G53)</f>
        <v>-3278098.5150000001</v>
      </c>
      <c r="H54" s="8"/>
      <c r="I54" s="12">
        <f>SUM(I42:I53)</f>
        <v>-26074203.443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1">
        <v>-1840</v>
      </c>
      <c r="I57" s="11">
        <v>-86489</v>
      </c>
    </row>
    <row r="58" spans="2:9" x14ac:dyDescent="0.25">
      <c r="B58" s="2"/>
      <c r="C58" s="4"/>
      <c r="E58" s="4"/>
      <c r="G58" s="11"/>
      <c r="I58" s="11"/>
    </row>
    <row r="59" spans="2:9" x14ac:dyDescent="0.25">
      <c r="B59" s="2"/>
      <c r="C59" s="4"/>
      <c r="E59" s="4"/>
      <c r="G59" s="11"/>
      <c r="I59" s="11"/>
    </row>
    <row r="60" spans="2:9" x14ac:dyDescent="0.25">
      <c r="B60" s="2"/>
      <c r="C60" s="4"/>
      <c r="E60" s="4"/>
      <c r="G60" s="11"/>
      <c r="I60" s="11"/>
    </row>
    <row r="61" spans="2:9" x14ac:dyDescent="0.25">
      <c r="B61" s="2"/>
      <c r="C61" s="5" t="s">
        <v>6</v>
      </c>
      <c r="D61" s="8"/>
      <c r="E61" s="5"/>
      <c r="F61" s="8"/>
      <c r="G61" s="12">
        <f>SUM(G57:G60)</f>
        <v>-1840</v>
      </c>
      <c r="H61" s="8"/>
      <c r="I61" s="12">
        <f>SUM(I57:I60)</f>
        <v>-86489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1">
        <v>-555563.57999999996</v>
      </c>
      <c r="I64" s="11">
        <v>-5507802.1469999999</v>
      </c>
    </row>
    <row r="65" spans="2:10" x14ac:dyDescent="0.25">
      <c r="B65" s="2"/>
      <c r="C65" s="4"/>
      <c r="E65" s="4"/>
      <c r="G65" s="11"/>
      <c r="I65" s="11"/>
    </row>
    <row r="66" spans="2:10" x14ac:dyDescent="0.25">
      <c r="B66" s="2"/>
      <c r="C66" s="4"/>
      <c r="E66" s="4"/>
      <c r="G66" s="11"/>
      <c r="I66" s="11"/>
    </row>
    <row r="67" spans="2:10" x14ac:dyDescent="0.25">
      <c r="B67" s="2"/>
      <c r="C67" s="4"/>
      <c r="E67" s="4"/>
      <c r="G67" s="11"/>
      <c r="I67" s="11"/>
    </row>
    <row r="68" spans="2:10" x14ac:dyDescent="0.25">
      <c r="B68" s="2"/>
      <c r="C68" s="5" t="s">
        <v>6</v>
      </c>
      <c r="D68" s="8"/>
      <c r="E68" s="5"/>
      <c r="F68" s="8"/>
      <c r="G68" s="12">
        <f>SUM(G64:G67)</f>
        <v>-555563.57999999996</v>
      </c>
      <c r="H68" s="8"/>
      <c r="I68" s="12">
        <f>SUM(I64:I67)</f>
        <v>-5507802.1469999999</v>
      </c>
    </row>
    <row r="69" spans="2:10" x14ac:dyDescent="0.25">
      <c r="B69" s="2"/>
    </row>
    <row r="70" spans="2:10" x14ac:dyDescent="0.25">
      <c r="B70" s="2" t="s">
        <v>16</v>
      </c>
      <c r="E70" s="4"/>
      <c r="G70" s="11">
        <f>+'[1]EERR Fund.Nominal'!$DD$126</f>
        <v>-612943.80400000024</v>
      </c>
      <c r="I70" s="11">
        <f>+'[1]EERR Fund.Nominal'!$DK$126</f>
        <v>-5369604.501000002</v>
      </c>
    </row>
    <row r="71" spans="2:10" x14ac:dyDescent="0.25">
      <c r="B71" s="2"/>
    </row>
    <row r="72" spans="2:10" x14ac:dyDescent="0.25">
      <c r="B72" s="3" t="s">
        <v>29</v>
      </c>
      <c r="E72" s="13"/>
      <c r="F72" s="14"/>
      <c r="G72" s="15">
        <f>+G38+G54+G61+G68+G70+G28+G21</f>
        <v>-289208.0290000001</v>
      </c>
      <c r="H72" s="14"/>
      <c r="I72" s="15">
        <f>+I38+I54+I61+I68+I70+I28+I21</f>
        <v>1811089.3329999819</v>
      </c>
    </row>
    <row r="74" spans="2:10" x14ac:dyDescent="0.25">
      <c r="C74" s="1" t="s">
        <v>30</v>
      </c>
    </row>
    <row r="76" spans="2:10" x14ac:dyDescent="0.25">
      <c r="G76" s="21"/>
      <c r="H76" s="21"/>
      <c r="I76" s="21"/>
    </row>
    <row r="77" spans="2:10" x14ac:dyDescent="0.25">
      <c r="G77" s="19"/>
      <c r="H77" s="19"/>
      <c r="I77" s="19"/>
      <c r="J77" s="20"/>
    </row>
    <row r="78" spans="2:10" ht="15.6" x14ac:dyDescent="0.3">
      <c r="G78" s="22"/>
      <c r="H78" s="22"/>
      <c r="I78" s="22"/>
      <c r="J78" s="20"/>
    </row>
    <row r="79" spans="2:10" x14ac:dyDescent="0.25">
      <c r="G79" s="18"/>
      <c r="H79" s="18"/>
      <c r="I79" s="18"/>
      <c r="J79" s="20"/>
    </row>
    <row r="80" spans="2:10" x14ac:dyDescent="0.25">
      <c r="G80" s="18"/>
      <c r="H80" s="18"/>
      <c r="I80" s="18"/>
      <c r="J80" s="20"/>
    </row>
    <row r="81" spans="7:10" x14ac:dyDescent="0.25">
      <c r="G81" s="18"/>
      <c r="H81" s="18"/>
      <c r="I81" s="18"/>
      <c r="J81" s="20"/>
    </row>
    <row r="82" spans="7:10" x14ac:dyDescent="0.25">
      <c r="G82" s="21"/>
      <c r="H82" s="18"/>
      <c r="I82" s="21"/>
      <c r="J82" s="9"/>
    </row>
    <row r="83" spans="7:10" x14ac:dyDescent="0.25">
      <c r="H83" s="18"/>
      <c r="J83" s="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2025-11-28T10:42:51Z</dcterms:modified>
</cp:coreProperties>
</file>