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6/Ene/"/>
    </mc:Choice>
  </mc:AlternateContent>
  <xr:revisionPtr revIDLastSave="44" documentId="11_A5789018B82955E8CD30FD82874094E6AF5FBD6A" xr6:coauthVersionLast="47" xr6:coauthVersionMax="47" xr10:uidLastSave="{71E227AA-4FCC-4481-8935-806C57D3DA8B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8" i="1"/>
  <c r="I61" i="1"/>
  <c r="I54" i="1"/>
  <c r="I37" i="1"/>
  <c r="I36" i="1"/>
  <c r="I35" i="1"/>
  <c r="I34" i="1"/>
  <c r="I33" i="1"/>
  <c r="I32" i="1"/>
  <c r="I38" i="1" s="1"/>
  <c r="I72" i="1" s="1"/>
  <c r="I25" i="1"/>
  <c r="I24" i="1"/>
  <c r="I28" i="1" s="1"/>
  <c r="I13" i="1"/>
  <c r="I12" i="1"/>
  <c r="I11" i="1"/>
  <c r="I21" i="1" s="1"/>
  <c r="G33" i="1" l="1"/>
  <c r="G35" i="1"/>
  <c r="G37" i="1"/>
  <c r="G34" i="1" l="1"/>
  <c r="G70" i="1"/>
  <c r="G24" i="1"/>
  <c r="G11" i="1"/>
  <c r="G13" i="1"/>
  <c r="G32" i="1"/>
  <c r="G25" i="1"/>
  <c r="G12" i="1" l="1"/>
  <c r="G36" i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<sst xmlns="http://schemas.openxmlformats.org/spreadsheetml/2006/main" count="51" uniqueCount="45">
  <si>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</si>
  <si>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</si>
  <si>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</si>
  <si>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</si>
  <si>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</si>
  <si>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</si>
  <si>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</si>
  <si>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</si>
  <si>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</si>
  <si>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</si>
  <si>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</si>
  <si>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</si>
  <si>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</si>
  <si>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</si>
  <si>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</si>
  <si>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</si>
  <si>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</si>
  <si>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</si>
  <si>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</si>
  <si>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</si>
  <si>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</si>
  <si>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</si>
  <si>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</si>
  <si>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</si>
  <si>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</si>
  <si>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</si>
  <si>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</si>
  <si>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</si>
  <si>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</si>
  <si>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</si>
  <si>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</si>
  <si>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</si>
  <si>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</si>
  <si>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</si>
  <si>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</si>
  <si>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</si>
  <si>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</si>
  <si>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</si>
  <si>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</si>
  <si>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</si>
  <si>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</si>
  <si>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</si>
  <si>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</si>
  <si>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Programas Temáticas INNOVACION</t>
  </si>
  <si>
    <t>Año o período de la Tabla IFAF 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</si>
</sst>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stados%20Financieros/Corporativo/2026/Ene/Consolidado_012026_1.xlsx" TargetMode="External"/><Relationship Id="rId2" Type="http://schemas.openxmlformats.org/officeDocument/2006/relationships/externalLinkPath" Target="https://hogardecristo-my.sharepoint.com/personal/cherreram_hogardecristo_cl/Documents/Contabilidad/Estados%20Financieros/Corporativo/2026/Ene/Consolidado_012026_1.xlsx" TargetMode="External"/><Relationship Id="rId1" Type="http://schemas.openxmlformats.org/officeDocument/2006/relationships/externalLinkPath" Target="/personal/cherreram_hogardecristo_cl/Documents/Contabilidad/Estados%20Financieros/Corporativo/2026/Ene/Consolidado_012026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2602877.8960000006</v>
          </cell>
        </row>
        <row r="16">
          <cell r="DD16">
            <v>582.44100000000003</v>
          </cell>
        </row>
        <row r="17">
          <cell r="DD17">
            <v>-1209.298</v>
          </cell>
        </row>
        <row r="21">
          <cell r="DD21">
            <v>18102.631999999998</v>
          </cell>
        </row>
        <row r="24">
          <cell r="DD24">
            <v>129272.87</v>
          </cell>
        </row>
        <row r="29">
          <cell r="DD29">
            <v>2525.4479999999999</v>
          </cell>
        </row>
        <row r="32">
          <cell r="DD32">
            <v>-798510.9939999996</v>
          </cell>
        </row>
        <row r="36">
          <cell r="DD36">
            <v>-4606.9080000000004</v>
          </cell>
        </row>
        <row r="37">
          <cell r="DD37">
            <v>104753.27899999999</v>
          </cell>
        </row>
        <row r="44">
          <cell r="DD44">
            <v>24946.149999999998</v>
          </cell>
        </row>
        <row r="47">
          <cell r="DD47">
            <v>0</v>
          </cell>
        </row>
        <row r="48">
          <cell r="DD48">
            <v>242916.66699999999</v>
          </cell>
        </row>
        <row r="50">
          <cell r="DD50">
            <v>15028.09</v>
          </cell>
        </row>
        <row r="54">
          <cell r="DD54">
            <v>-7398.7969999999996</v>
          </cell>
        </row>
        <row r="57">
          <cell r="DD57">
            <v>-3883.1159999999963</v>
          </cell>
        </row>
        <row r="60">
          <cell r="DD60">
            <v>0</v>
          </cell>
        </row>
        <row r="63">
          <cell r="DD63">
            <v>0</v>
          </cell>
        </row>
        <row r="66">
          <cell r="DD66">
            <v>108587.408</v>
          </cell>
        </row>
        <row r="70">
          <cell r="DD70">
            <v>29124.046000000002</v>
          </cell>
        </row>
        <row r="79">
          <cell r="DD79">
            <v>1475502.02</v>
          </cell>
        </row>
        <row r="108">
          <cell r="DD108">
            <v>89766.951000000015</v>
          </cell>
        </row>
        <row r="127">
          <cell r="DD127">
            <v>-536265.65800000005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topLeftCell="A42" zoomScale="83" zoomScaleNormal="83" workbookViewId="0">
      <selection activeCell="J50" sqref="J50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44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Fund.Nominal'!$DD$29+'[1]EERR Fund.Nominal'!$DD$32</f>
        <v>1806892.350000001</v>
      </c>
      <c r="I11" s="10">
        <f>+'[1]EERR Fund.Nominal'!$DD$11+'[1]EERR Fund.Nominal'!$DD$29+'[1]EERR Fund.Nominal'!$DD$32</f>
        <v>1806892.350000001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Fund.Nominal'!$DD$37</f>
        <v>234608.59</v>
      </c>
      <c r="I12" s="10">
        <f>+'[1]EERR Fund.Nominal'!$DD$16+'[1]EERR Fund.Nominal'!$DD$24+'[1]EERR Fund.Nominal'!$DD$37</f>
        <v>234608.59</v>
      </c>
    </row>
    <row r="13" spans="2:9" x14ac:dyDescent="0.25">
      <c r="C13" s="4" t="s">
        <v>19</v>
      </c>
      <c r="E13" s="4"/>
      <c r="G13" s="10">
        <f>+'[1]EERR Fund.Nominal'!$DD$17</f>
        <v>-1209.298</v>
      </c>
      <c r="I13" s="10">
        <f>+'[1]EERR Fund.Nominal'!$DD$17</f>
        <v>-1209.298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2040291.6420000012</v>
      </c>
      <c r="H21" s="7"/>
      <c r="I21" s="11">
        <f>SUM(I11:I20)</f>
        <v>2040291.6420000012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Fund.Nominal'!$DD$108</f>
        <v>89766.951000000015</v>
      </c>
      <c r="I24" s="10">
        <f>+'[1]EERR Fund.Nominal'!$DD$108</f>
        <v>89766.951000000015</v>
      </c>
    </row>
    <row r="25" spans="2:9" x14ac:dyDescent="0.25">
      <c r="C25" s="4" t="s">
        <v>24</v>
      </c>
      <c r="E25" s="4"/>
      <c r="G25" s="10">
        <f>+'[1]EERR Fund.Nominal'!$DD$79</f>
        <v>1475502.02</v>
      </c>
      <c r="I25" s="10">
        <f>+'[1]EERR Fund.Nominal'!$DD$79</f>
        <v>1475502.02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1565268.9710000001</v>
      </c>
      <c r="H28" s="7"/>
      <c r="I28" s="11">
        <f>SUM(I24:I27)</f>
        <v>1565268.9710000001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Fund.Nominal'!$DD$36</f>
        <v>13495.723999999998</v>
      </c>
      <c r="I32" s="10">
        <f>+'[1]EERR Fund.Nominal'!$DD$21+'[1]EERR Fund.Nominal'!$DD$36</f>
        <v>13495.723999999998</v>
      </c>
    </row>
    <row r="33" spans="2:10" x14ac:dyDescent="0.25">
      <c r="B33" s="2"/>
      <c r="C33" s="4" t="s">
        <v>21</v>
      </c>
      <c r="E33" s="4"/>
      <c r="G33" s="10">
        <f>+'[1]EERR Fund.Nominal'!$DD$70+'[1]EERR Fund.Nominal'!$DD$66</f>
        <v>137711.454</v>
      </c>
      <c r="I33" s="10">
        <f>+'[1]EERR Fund.Nominal'!$DD$70+'[1]EERR Fund.Nominal'!$DD$66</f>
        <v>137711.454</v>
      </c>
    </row>
    <row r="34" spans="2:10" x14ac:dyDescent="0.25">
      <c r="B34" s="2"/>
      <c r="C34" s="4" t="s">
        <v>22</v>
      </c>
      <c r="E34" s="4"/>
      <c r="G34" s="10">
        <f>+'[1]EERR Fund.Nominal'!$DD$47</f>
        <v>0</v>
      </c>
      <c r="I34" s="10">
        <f>+'[1]EERR Fund.Nominal'!$DD$47</f>
        <v>0</v>
      </c>
    </row>
    <row r="35" spans="2:10" x14ac:dyDescent="0.25">
      <c r="B35" s="2"/>
      <c r="C35" s="4" t="s">
        <v>23</v>
      </c>
      <c r="E35" s="4"/>
      <c r="G35" s="10">
        <f>+'[1]EERR Fund.Nominal'!$DD$57+'[1]EERR Fund.Nominal'!$DD$60</f>
        <v>-3883.1159999999963</v>
      </c>
      <c r="I35" s="10">
        <f>+'[1]EERR Fund.Nominal'!$DD$57+'[1]EERR Fund.Nominal'!$DD$60</f>
        <v>-3883.1159999999963</v>
      </c>
    </row>
    <row r="36" spans="2:10" x14ac:dyDescent="0.25">
      <c r="B36" s="2"/>
      <c r="C36" s="4" t="s">
        <v>25</v>
      </c>
      <c r="E36" s="4"/>
      <c r="G36" s="10">
        <f>+'[1]EERR Fund.Nominal'!$DD$50+'[1]EERR Fund.Nominal'!$DD$54</f>
        <v>7629.2930000000006</v>
      </c>
      <c r="I36" s="10">
        <f>+'[1]EERR Fund.Nominal'!$DD$50+'[1]EERR Fund.Nominal'!$DD$54</f>
        <v>7629.2930000000006</v>
      </c>
    </row>
    <row r="37" spans="2:10" x14ac:dyDescent="0.25">
      <c r="B37" s="2"/>
      <c r="C37" s="4" t="s">
        <v>33</v>
      </c>
      <c r="E37" s="4"/>
      <c r="G37" s="10">
        <f>+'[1]EERR Fund.Nominal'!$DD$44+'[1]EERR Fund.Nominal'!$DD$48+'[1]EERR Fund.Nominal'!$DD$63</f>
        <v>267862.81699999998</v>
      </c>
      <c r="I37" s="10">
        <f>+'[1]EERR Fund.Nominal'!$DD$44+'[1]EERR Fund.Nominal'!$DD$48+'[1]EERR Fund.Nominal'!$DD$63</f>
        <v>267862.81699999998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422816.17199999996</v>
      </c>
      <c r="H38" s="7"/>
      <c r="I38" s="11">
        <f>SUM(I32:I37)</f>
        <v>422816.17199999996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0">
        <v>-456786.734</v>
      </c>
      <c r="I42" s="10">
        <v>-456786.734</v>
      </c>
    </row>
    <row r="43" spans="2:10" x14ac:dyDescent="0.25">
      <c r="B43" s="2"/>
      <c r="C43" s="4" t="s">
        <v>35</v>
      </c>
      <c r="E43" s="4"/>
      <c r="G43" s="10">
        <v>-77572.532999999996</v>
      </c>
      <c r="I43" s="10">
        <v>-77572.532999999996</v>
      </c>
    </row>
    <row r="44" spans="2:10" x14ac:dyDescent="0.25">
      <c r="B44" s="2"/>
      <c r="C44" s="4" t="s">
        <v>36</v>
      </c>
      <c r="E44" s="4"/>
      <c r="G44" s="10">
        <v>-264727.05499999999</v>
      </c>
      <c r="I44" s="10">
        <v>-264727.05499999999</v>
      </c>
    </row>
    <row r="45" spans="2:10" x14ac:dyDescent="0.25">
      <c r="B45" s="2"/>
      <c r="C45" s="4" t="s">
        <v>37</v>
      </c>
      <c r="E45" s="4"/>
      <c r="G45" s="10">
        <v>-729360.96900000004</v>
      </c>
      <c r="I45" s="10">
        <v>-729360.96900000004</v>
      </c>
    </row>
    <row r="46" spans="2:10" x14ac:dyDescent="0.25">
      <c r="B46" s="2"/>
      <c r="C46" s="4" t="s">
        <v>38</v>
      </c>
      <c r="E46" s="4"/>
      <c r="G46" s="10">
        <v>-102253.747</v>
      </c>
      <c r="I46" s="10">
        <v>-102253.747</v>
      </c>
    </row>
    <row r="47" spans="2:10" x14ac:dyDescent="0.25">
      <c r="B47" s="2"/>
      <c r="C47" s="4" t="s">
        <v>39</v>
      </c>
      <c r="E47" s="4"/>
      <c r="G47" s="10">
        <v>-69877.748999999996</v>
      </c>
      <c r="I47" s="10">
        <v>-69877.748999999996</v>
      </c>
    </row>
    <row r="48" spans="2:10" x14ac:dyDescent="0.25">
      <c r="B48" s="2"/>
      <c r="C48" s="4" t="s">
        <v>40</v>
      </c>
      <c r="E48" s="4"/>
      <c r="G48" s="10">
        <v>-579761.72199999995</v>
      </c>
      <c r="I48" s="10">
        <v>-579761.72199999995</v>
      </c>
    </row>
    <row r="49" spans="2:9" x14ac:dyDescent="0.25">
      <c r="B49" s="2"/>
      <c r="C49" s="4" t="s">
        <v>41</v>
      </c>
      <c r="E49" s="4"/>
      <c r="G49" s="10">
        <v>-205657.63500000001</v>
      </c>
      <c r="I49" s="10">
        <v>-205657.63500000001</v>
      </c>
    </row>
    <row r="50" spans="2:9" x14ac:dyDescent="0.25">
      <c r="B50" s="2"/>
      <c r="C50" s="4" t="s">
        <v>42</v>
      </c>
      <c r="E50" s="4"/>
      <c r="G50" s="10">
        <v>0</v>
      </c>
      <c r="I50" s="10">
        <v>0</v>
      </c>
    </row>
    <row r="51" spans="2:9" x14ac:dyDescent="0.25">
      <c r="B51" s="2"/>
      <c r="C51" s="4" t="s">
        <v>43</v>
      </c>
      <c r="E51" s="4"/>
      <c r="G51" s="10">
        <v>-4977.0479999999998</v>
      </c>
      <c r="I51" s="10">
        <v>-4977.0479999999998</v>
      </c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-2490975.1920000003</v>
      </c>
      <c r="H54" s="7"/>
      <c r="I54" s="11">
        <f>SUM(I42:I53)</f>
        <v>-2490975.1920000003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-8833.2330000000002</v>
      </c>
      <c r="I57" s="10">
        <v>-8833.2330000000002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-8833.2330000000002</v>
      </c>
      <c r="H61" s="7"/>
      <c r="I61" s="11">
        <f>SUM(I57:I60)</f>
        <v>-8833.2330000000002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v>-507242.76</v>
      </c>
      <c r="I64" s="10">
        <v>-507242.76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-507242.76</v>
      </c>
      <c r="H68" s="7"/>
      <c r="I68" s="11">
        <f>SUM(I64:I67)</f>
        <v>-507242.76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Fund.Nominal'!$DD$127</f>
        <v>-536265.65800000005</v>
      </c>
      <c r="I70" s="10">
        <f>+'[1]EERR Fund.Nominal'!$DD$127</f>
        <v>-536265.65800000005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485059.9420000012</v>
      </c>
      <c r="H72" s="3"/>
      <c r="I72" s="13">
        <f>+I38+I54+I61+I68+I70+I28+I21</f>
        <v>485059.9420000012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7A247982A8D54DA16F386B38A5E200" ma:contentTypeVersion="20" ma:contentTypeDescription="Crear nuevo documento." ma:contentTypeScope="" ma:versionID="e309c7098f032967562b5bc64668208f">
  <xsd:schema xmlns:xsd="http://www.w3.org/2001/XMLSchema" xmlns:xs="http://www.w3.org/2001/XMLSchema" xmlns:p="http://schemas.microsoft.com/office/2006/metadata/properties" xmlns:ns2="e3177104-de27-4e2a-af0b-8590ecbc1db3" xmlns:ns3="bbe06faa-d034-43d0-8811-f035fd33a6ec" targetNamespace="http://schemas.microsoft.com/office/2006/metadata/properties" ma:root="true" ma:fieldsID="af2b5e8133658afae46dbdd14a2b0e87" ns2:_="" ns3:_="">
    <xsd:import namespace="e3177104-de27-4e2a-af0b-8590ecbc1db3"/>
    <xsd:import namespace="bbe06faa-d034-43d0-8811-f035fd33a6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77104-de27-4e2a-af0b-8590ecbc1d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5d44252-41d8-4706-a33a-3f0b75f888a2}" ma:internalName="TaxCatchAll" ma:showField="CatchAllData" ma:web="e3177104-de27-4e2a-af0b-8590ecbc1d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06faa-d034-43d0-8811-f035fd33a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480f9799-2d9e-4041-9ee7-667c8bc11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e06faa-d034-43d0-8811-f035fd33a6ec">
      <Terms xmlns="http://schemas.microsoft.com/office/infopath/2007/PartnerControls"/>
    </lcf76f155ced4ddcb4097134ff3c332f>
    <TaxCatchAll xmlns="e3177104-de27-4e2a-af0b-8590ecbc1db3" xsi:nil="true"/>
    <_dlc_DocId xmlns="e3177104-de27-4e2a-af0b-8590ecbc1db3">5UUUKZYJEDAJ-279164508-86848</_dlc_DocId>
    <_dlc_DocIdUrl xmlns="e3177104-de27-4e2a-af0b-8590ecbc1db3">
      <Url>https://hogardecristo.sharepoint.com/sites/DIR_AdminyFinanzas2/_layouts/15/DocIdRedir.aspx?ID=5UUUKZYJEDAJ-279164508-86848</Url>
      <Description>5UUUKZYJEDAJ-279164508-86848</Description>
    </_dlc_DocIdUrl>
  </documentManagement>
</p:properties>
</file>

<file path=customXml/itemProps1.xml><?xml version="1.0" encoding="utf-8"?>
<ds:datastoreItem xmlns:ds="http://schemas.openxmlformats.org/officeDocument/2006/customXml" ds:itemID="{41D8CEE1-3CDD-4C49-AE02-FCFB55CD28BF}"/>
</file>

<file path=customXml/itemProps2.xml><?xml version="1.0" encoding="utf-8"?>
<ds:datastoreItem xmlns:ds="http://schemas.openxmlformats.org/officeDocument/2006/customXml" ds:itemID="{D0ED1E96-E4FF-4A93-A8AA-17AD833251CE}"/>
</file>

<file path=customXml/itemProps3.xml><?xml version="1.0" encoding="utf-8"?>
<ds:datastoreItem xmlns:ds="http://schemas.openxmlformats.org/officeDocument/2006/customXml" ds:itemID="{6033C3ED-5004-48E4-9D03-D5411F4C1333}"/>
</file>

<file path=customXml/itemProps4.xml><?xml version="1.0" encoding="utf-8"?>
<ds:datastoreItem xmlns:ds="http://schemas.openxmlformats.org/officeDocument/2006/customXml" ds:itemID="{9DEA8A2B-3190-44B2-B6A3-E391D92624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2026-04-06T16:40:45Z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0x010100167A247982A8D54DA16F386B38A5E200</vt:lpwstr>
  </property>
  <property fmtid="{D5CDD505-2E9C-101B-9397-08002B2CF9AE}" pid="3" name="_dlc_DocIdItemGuid">
    <vt:lpwstr>1f8ae941-9cc5-444c-9392-78d282940750</vt:lpwstr>
  </property>
</Properties>
</file>