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hogardecristo-my.sharepoint.com/personal/cherreram_hogardecristo_cl/Documents/Contabilidad/CIERRES/2026/Abr/"/>
    </mc:Choice>
  </mc:AlternateContent>
  <xr:revisionPtr revIDLastSave="137" documentId="11_A5789018B82955E8CD30FD82874094E6AF5FBD6A" xr6:coauthVersionLast="47" xr6:coauthVersionMax="47" xr10:uidLastSave="{CE2FBBE2-F031-4A37-A26E-361A3B733B16}"/>
  <bookViews>
    <workbookView xWindow="-108" yWindow="-108" windowWidth="23256" windowHeight="13896" xr2:uid="{00000000-000D-0000-FFFF-FFFF00000000}"/>
  </bookViews>
  <sheets>
    <sheet name="Hoja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0" i="1" l="1"/>
  <c r="G70" i="1"/>
  <c r="I37" i="1"/>
  <c r="G37" i="1"/>
  <c r="I36" i="1"/>
  <c r="G36" i="1"/>
  <c r="I35" i="1"/>
  <c r="G35" i="1"/>
  <c r="I34" i="1"/>
  <c r="G34" i="1"/>
  <c r="I33" i="1"/>
  <c r="G33" i="1"/>
  <c r="I32" i="1"/>
  <c r="G32" i="1"/>
  <c r="I25" i="1"/>
  <c r="G25" i="1"/>
  <c r="I24" i="1"/>
  <c r="G24" i="1"/>
  <c r="I13" i="1"/>
  <c r="G13" i="1"/>
  <c r="I12" i="1"/>
  <c r="G12" i="1"/>
  <c r="I11" i="1"/>
  <c r="G11" i="1"/>
  <c r="I28" i="1" l="1"/>
  <c r="I21" i="1"/>
  <c r="I68" i="1"/>
  <c r="I61" i="1"/>
  <c r="I54" i="1"/>
  <c r="I38" i="1" l="1"/>
  <c r="I72" i="1" s="1"/>
  <c r="G68" i="1" l="1"/>
  <c r="G61" i="1" l="1"/>
  <c r="G54" i="1" l="1"/>
  <c r="G28" i="1" l="1"/>
  <c r="G38" i="1"/>
  <c r="G21" i="1" l="1"/>
  <c r="G72" i="1" s="1"/>
</calcChain>
</file>

<file path=xl/sharedStrings.xml><?xml version="1.0" encoding="utf-8"?>
<sst xmlns="http://schemas.openxmlformats.org/spreadsheetml/2006/main" count="48" uniqueCount="42">
  <si>
    <t>1.- Saldo Inicial para el período</t>
  </si>
  <si>
    <t>1.1.- En efectivo</t>
  </si>
  <si>
    <t>1.2.- En especies</t>
  </si>
  <si>
    <t>TOTAL SALDO INICIAL</t>
  </si>
  <si>
    <t>2.- Entradas (Donaciones - Transferencias) del Período</t>
  </si>
  <si>
    <t>2.1.- Donaciones o transferencias superiores a US$ 20.000</t>
  </si>
  <si>
    <t>Total</t>
  </si>
  <si>
    <t>2.3.- Donaciones o Transferencias inferiores a US$ 20.000</t>
  </si>
  <si>
    <t>2.2.- Donaciones o transferencias con objetivos específicos</t>
  </si>
  <si>
    <t>Codigo del Proyecto</t>
  </si>
  <si>
    <t>M$</t>
  </si>
  <si>
    <t>2.4.- Ingresos Propios</t>
  </si>
  <si>
    <t>3.- Total pagos del período</t>
  </si>
  <si>
    <t>3.1.- Pagos realizados a proyectos con objetivos específicos</t>
  </si>
  <si>
    <t>3.2.- Transferencias a otras OSFL</t>
  </si>
  <si>
    <t>3.3.- Pagos realizados a proyectos en general</t>
  </si>
  <si>
    <t>3.4. Pagos por gastos de administración y generales</t>
  </si>
  <si>
    <t>Ingresos Membresías</t>
  </si>
  <si>
    <t>Ingresos Donaciones</t>
  </si>
  <si>
    <t>Ingresos Eventos y Cenas</t>
  </si>
  <si>
    <t>Venta Articulos Religiosos</t>
  </si>
  <si>
    <t>Gestión Inmobiliaria</t>
  </si>
  <si>
    <t>Funeraria</t>
  </si>
  <si>
    <t>Venta de Servicios</t>
  </si>
  <si>
    <t>Convenios con el estado y proyectos Corto Plazo</t>
  </si>
  <si>
    <t>Testamentos y legados</t>
  </si>
  <si>
    <t>Recuperación pensiones y otros ingresos</t>
  </si>
  <si>
    <t>Red Nacional de Gestión Social</t>
  </si>
  <si>
    <t>Aporte a otras organizaciones de la sociedad civil</t>
  </si>
  <si>
    <t>4.- SALDO FINAL (*)</t>
  </si>
  <si>
    <t>(*) Nota: Saldo final corresponde al margen recurrente del Estado de Resultado</t>
  </si>
  <si>
    <t xml:space="preserve">MES </t>
  </si>
  <si>
    <t>ACUMULADO</t>
  </si>
  <si>
    <t>Ingresos EERR y otros</t>
  </si>
  <si>
    <t>Año o período de la Tabla IFAF : ABRIL  2026</t>
  </si>
  <si>
    <t>SERVICIOS APOYO DOMICILIARIO/ AMBULATORIO</t>
  </si>
  <si>
    <t>SERVICIOS INCLUSION EDUCATIVA</t>
  </si>
  <si>
    <t>SERVICIOS INCLUSION HABITACIONAL</t>
  </si>
  <si>
    <t>SERVICIOS INCLUSION LABORAL</t>
  </si>
  <si>
    <t>SERVICIOS PRIMERA RESPUESTA</t>
  </si>
  <si>
    <t>SERVICIOS PROMOCION SOCIAL</t>
  </si>
  <si>
    <t>SERVICIOS PROTECCION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</si>
</sst>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164" formatCode="_-* #,##0.00_-;\-* #,##0.00_-;_-* &quot;-&quot;??_-;_-@_-"/>
    <numFmt numFmtId="165" formatCode="_-* #,##0_-;\-* #,##0_-;_-* &quot;-&quot;??_-;_-@_-"/>
    <numFmt numFmtId="166" formatCode="_(* #,##0.00_);_(* \(#,##0.00\);_(* &quot;-&quot;??_);_(@_)"/>
    <numFmt numFmtId="167" formatCode="#,##0;\(#,##0\)"/>
  </numFmts>
  <fonts count="7" x14ac:knownFonts="1"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0"/>
      <color theme="1"/>
      <name val="Arial monospaced for SAP"/>
      <family val="3"/>
    </font>
    <font>
      <b/>
      <sz val="10"/>
      <color theme="1"/>
      <name val="Arial monospaced for SAP"/>
      <family val="3"/>
    </font>
    <font>
      <sz val="11"/>
      <color theme="1"/>
      <name val="Calibri"/>
      <family val="2"/>
      <scheme val="minor"/>
    </font>
    <font>
      <b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166" fontId="5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1" fillId="0" borderId="0"/>
  </cellStyleXfs>
  <cellXfs count="21">
    <xf numFmtId="0" fontId="0" fillId="0" borderId="0" xfId="0"/>
    <xf numFmtId="0" fontId="3" fillId="0" borderId="0" xfId="0" applyFont="1"/>
    <xf numFmtId="0" fontId="3" fillId="0" borderId="0" xfId="0" applyFont="1" applyAlignment="1">
      <alignment horizontal="left" indent="2"/>
    </xf>
    <xf numFmtId="0" fontId="4" fillId="0" borderId="0" xfId="0" applyFont="1"/>
    <xf numFmtId="0" fontId="3" fillId="2" borderId="1" xfId="0" applyFont="1" applyFill="1" applyBorder="1"/>
    <xf numFmtId="0" fontId="3" fillId="3" borderId="2" xfId="0" applyFont="1" applyFill="1" applyBorder="1" applyAlignment="1">
      <alignment horizontal="left"/>
    </xf>
    <xf numFmtId="0" fontId="4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165" fontId="3" fillId="0" borderId="0" xfId="1" applyNumberFormat="1" applyFont="1"/>
    <xf numFmtId="165" fontId="4" fillId="0" borderId="0" xfId="1" applyNumberFormat="1" applyFont="1" applyAlignment="1">
      <alignment horizontal="center"/>
    </xf>
    <xf numFmtId="165" fontId="3" fillId="2" borderId="1" xfId="1" applyNumberFormat="1" applyFont="1" applyFill="1" applyBorder="1"/>
    <xf numFmtId="165" fontId="3" fillId="3" borderId="2" xfId="1" applyNumberFormat="1" applyFont="1" applyFill="1" applyBorder="1" applyAlignment="1">
      <alignment horizontal="left"/>
    </xf>
    <xf numFmtId="0" fontId="4" fillId="2" borderId="1" xfId="0" applyFont="1" applyFill="1" applyBorder="1"/>
    <xf numFmtId="165" fontId="4" fillId="2" borderId="1" xfId="1" applyNumberFormat="1" applyFont="1" applyFill="1" applyBorder="1"/>
    <xf numFmtId="165" fontId="3" fillId="0" borderId="0" xfId="0" applyNumberFormat="1" applyFont="1"/>
    <xf numFmtId="165" fontId="3" fillId="0" borderId="0" xfId="1" applyNumberFormat="1" applyFont="1" applyAlignment="1">
      <alignment horizontal="center"/>
    </xf>
    <xf numFmtId="165" fontId="3" fillId="0" borderId="0" xfId="1" applyNumberFormat="1" applyFont="1" applyFill="1" applyBorder="1"/>
    <xf numFmtId="41" fontId="3" fillId="0" borderId="0" xfId="3" applyFont="1" applyFill="1" applyBorder="1"/>
    <xf numFmtId="165" fontId="3" fillId="0" borderId="0" xfId="1" applyNumberFormat="1" applyFont="1" applyFill="1"/>
    <xf numFmtId="165" fontId="3" fillId="0" borderId="0" xfId="1" applyNumberFormat="1" applyFont="1" applyBorder="1"/>
    <xf numFmtId="167" fontId="6" fillId="0" borderId="0" xfId="4" applyNumberFormat="1" applyFont="1"/>
  </cellXfs>
  <cellStyles count="5">
    <cellStyle name="Millares" xfId="1" builtinId="3"/>
    <cellStyle name="Millares [0]" xfId="3" builtinId="6"/>
    <cellStyle name="Millares 4" xfId="2" xr:uid="{00000000-0005-0000-0000-000002000000}"/>
    <cellStyle name="Normal" xfId="0" builtinId="0"/>
    <cellStyle name="Normal 7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Estados%20Financieros/Corporativo/2026/Abril/Consolidado_042026_1.xlsx" TargetMode="External"/><Relationship Id="rId2" Type="http://schemas.openxmlformats.org/officeDocument/2006/relationships/externalLinkPath" Target="https://hogardecristo-my.sharepoint.com/personal/cherreram_hogardecristo_cl/Documents/Contabilidad/Estados%20Financieros/Corporativo/2026/Abril/Consolidado_042026_1.xlsx" TargetMode="External"/><Relationship Id="rId1" Type="http://schemas.openxmlformats.org/officeDocument/2006/relationships/externalLinkPath" Target="/personal/cherreram_hogardecristo_cl/Documents/Contabilidad/Estados%20Financieros/Corporativo/2026/Abril/Consolidado_042026_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Tapa"/>
      <sheetName val="Est.Pos.Fin"/>
      <sheetName val="EERR Fund.Nominal"/>
      <sheetName val="EERR_ppto0_mensual"/>
      <sheetName val="EERR_ppto0_Acum"/>
      <sheetName val="EERR Evolutivo"/>
      <sheetName val="Gráficos"/>
      <sheetName val="EERR Proyectado"/>
      <sheetName val="EERR_Sedes_Zonas"/>
    </sheetNames>
    <sheetDataSet>
      <sheetData sheetId="0"/>
      <sheetData sheetId="1"/>
      <sheetData sheetId="2">
        <row r="11">
          <cell r="DD11">
            <v>2518219.3969999989</v>
          </cell>
          <cell r="DK11">
            <v>10105188.615</v>
          </cell>
        </row>
        <row r="16">
          <cell r="DD16">
            <v>736.63699999999994</v>
          </cell>
          <cell r="DK16">
            <v>1722.162</v>
          </cell>
        </row>
        <row r="17">
          <cell r="DD17">
            <v>68000</v>
          </cell>
          <cell r="DK17">
            <v>66790.702000000005</v>
          </cell>
        </row>
        <row r="21">
          <cell r="DD21">
            <v>21571.199999999997</v>
          </cell>
          <cell r="DK21">
            <v>74797.622000000003</v>
          </cell>
        </row>
        <row r="24">
          <cell r="DD24">
            <v>300174.11800000002</v>
          </cell>
          <cell r="DK24">
            <v>739979.88300000003</v>
          </cell>
        </row>
        <row r="29">
          <cell r="DD29">
            <v>496.58700000000005</v>
          </cell>
          <cell r="DK29">
            <v>5345.1610000000001</v>
          </cell>
        </row>
        <row r="31">
          <cell r="DD31">
            <v>-738620.88300000026</v>
          </cell>
          <cell r="DK31">
            <v>-2959513.3229999999</v>
          </cell>
        </row>
        <row r="36">
          <cell r="DD36">
            <v>-5089.2009999999991</v>
          </cell>
          <cell r="DK36">
            <v>-18727.523000000001</v>
          </cell>
        </row>
        <row r="37">
          <cell r="DD37">
            <v>124404.29300000001</v>
          </cell>
          <cell r="DK37">
            <v>447449.21799999999</v>
          </cell>
        </row>
        <row r="44">
          <cell r="DD44">
            <v>719185.90600000008</v>
          </cell>
          <cell r="DK44">
            <v>62896.220999999998</v>
          </cell>
        </row>
        <row r="47">
          <cell r="DD47">
            <v>0</v>
          </cell>
          <cell r="DK47">
            <v>0</v>
          </cell>
        </row>
        <row r="48">
          <cell r="DD48">
            <v>242916.66699999999</v>
          </cell>
          <cell r="DK48">
            <v>971666.66799999995</v>
          </cell>
        </row>
        <row r="50">
          <cell r="DD50">
            <v>8589.6620000000003</v>
          </cell>
          <cell r="DK50">
            <v>136775.96000000002</v>
          </cell>
        </row>
        <row r="54">
          <cell r="DD54">
            <v>-8269.5439999999999</v>
          </cell>
          <cell r="DK54">
            <v>-31175.758000000002</v>
          </cell>
        </row>
        <row r="57">
          <cell r="DD57">
            <v>-24719.350999999981</v>
          </cell>
          <cell r="DK57">
            <v>-40036.522000000034</v>
          </cell>
        </row>
        <row r="60">
          <cell r="DD60">
            <v>0</v>
          </cell>
          <cell r="DK60">
            <v>0</v>
          </cell>
        </row>
        <row r="63">
          <cell r="DD63">
            <v>0</v>
          </cell>
          <cell r="DK63">
            <v>0</v>
          </cell>
        </row>
        <row r="66">
          <cell r="DD66">
            <v>112547.67600000001</v>
          </cell>
          <cell r="DK66">
            <v>450274.478</v>
          </cell>
        </row>
        <row r="70">
          <cell r="DD70">
            <v>14357.536999999998</v>
          </cell>
          <cell r="DK70">
            <v>129636.708</v>
          </cell>
        </row>
        <row r="79">
          <cell r="DD79">
            <v>1278186.4539999997</v>
          </cell>
          <cell r="DK79">
            <v>5970860.5319999997</v>
          </cell>
        </row>
        <row r="108">
          <cell r="DD108">
            <v>97340.541000000012</v>
          </cell>
          <cell r="DK108">
            <v>361301.53499999992</v>
          </cell>
        </row>
        <row r="127">
          <cell r="DD127">
            <v>-622050.46399999992</v>
          </cell>
          <cell r="DK127">
            <v>-2287875.8770000003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83"/>
  <sheetViews>
    <sheetView showGridLines="0" tabSelected="1" zoomScale="83" zoomScaleNormal="83" workbookViewId="0">
      <selection activeCell="C68" sqref="C68"/>
    </sheetView>
  </sheetViews>
  <sheetFormatPr baseColWidth="10" defaultColWidth="11.44140625" defaultRowHeight="13.2" x14ac:dyDescent="0.25"/>
  <cols>
    <col min="1" max="1" width="1.44140625" style="1" customWidth="1"/>
    <col min="2" max="2" width="5.33203125" style="1" customWidth="1"/>
    <col min="3" max="3" width="64.77734375" style="1" customWidth="1"/>
    <col min="4" max="4" width="2.109375" style="1" customWidth="1"/>
    <col min="5" max="5" width="19.33203125" style="1" hidden="1" customWidth="1"/>
    <col min="6" max="6" width="2.109375" style="1" customWidth="1"/>
    <col min="7" max="7" width="23.6640625" style="8" customWidth="1"/>
    <col min="8" max="8" width="2.109375" style="1" customWidth="1"/>
    <col min="9" max="9" width="20.44140625" style="8" customWidth="1"/>
    <col min="10" max="10" width="24.6640625" style="1" customWidth="1"/>
    <col min="11" max="16384" width="11.44140625" style="1"/>
  </cols>
  <sheetData>
    <row r="2" spans="2:9" x14ac:dyDescent="0.25">
      <c r="B2" s="3" t="s">
        <v>34</v>
      </c>
      <c r="G2" s="15" t="s">
        <v>31</v>
      </c>
      <c r="I2" s="15" t="s">
        <v>32</v>
      </c>
    </row>
    <row r="3" spans="2:9" x14ac:dyDescent="0.25">
      <c r="E3" s="6" t="s">
        <v>9</v>
      </c>
      <c r="G3" s="9" t="s">
        <v>10</v>
      </c>
      <c r="I3" s="9" t="s">
        <v>10</v>
      </c>
    </row>
    <row r="4" spans="2:9" hidden="1" x14ac:dyDescent="0.25">
      <c r="B4" s="3" t="s">
        <v>0</v>
      </c>
    </row>
    <row r="5" spans="2:9" hidden="1" x14ac:dyDescent="0.25">
      <c r="B5" s="2" t="s">
        <v>1</v>
      </c>
      <c r="E5" s="4"/>
      <c r="G5" s="10"/>
      <c r="I5" s="10"/>
    </row>
    <row r="6" spans="2:9" hidden="1" x14ac:dyDescent="0.25">
      <c r="B6" s="2" t="s">
        <v>2</v>
      </c>
      <c r="E6" s="4"/>
      <c r="G6" s="10"/>
      <c r="I6" s="10"/>
    </row>
    <row r="7" spans="2:9" hidden="1" x14ac:dyDescent="0.25">
      <c r="B7" s="1" t="s">
        <v>3</v>
      </c>
      <c r="E7" s="4"/>
      <c r="G7" s="10"/>
      <c r="I7" s="10"/>
    </row>
    <row r="8" spans="2:9" hidden="1" x14ac:dyDescent="0.25"/>
    <row r="9" spans="2:9" x14ac:dyDescent="0.25">
      <c r="B9" s="3" t="s">
        <v>4</v>
      </c>
    </row>
    <row r="10" spans="2:9" x14ac:dyDescent="0.25">
      <c r="B10" s="2" t="s">
        <v>5</v>
      </c>
    </row>
    <row r="11" spans="2:9" x14ac:dyDescent="0.25">
      <c r="C11" s="4" t="s">
        <v>17</v>
      </c>
      <c r="E11" s="4"/>
      <c r="G11" s="10">
        <f>+'[1]EERR Fund.Nominal'!$DD$11+'[1]EERR Fund.Nominal'!$DD$29+'[1]EERR Fund.Nominal'!$DD$31</f>
        <v>1780095.1009999984</v>
      </c>
      <c r="I11" s="10">
        <f>+'[1]EERR Fund.Nominal'!$DK$11+'[1]EERR Fund.Nominal'!$DK$29+'[1]EERR Fund.Nominal'!$DK$31</f>
        <v>7151020.4530000007</v>
      </c>
    </row>
    <row r="12" spans="2:9" x14ac:dyDescent="0.25">
      <c r="C12" s="4" t="s">
        <v>18</v>
      </c>
      <c r="E12" s="4"/>
      <c r="G12" s="10">
        <f>+'[1]EERR Fund.Nominal'!$DD$16+'[1]EERR Fund.Nominal'!$DD$24+'[1]EERR Fund.Nominal'!$DD$37</f>
        <v>425315.04800000001</v>
      </c>
      <c r="I12" s="10">
        <f>+'[1]EERR Fund.Nominal'!$DK$16+'[1]EERR Fund.Nominal'!$DK$24+'[1]EERR Fund.Nominal'!$DK$37</f>
        <v>1189151.263</v>
      </c>
    </row>
    <row r="13" spans="2:9" x14ac:dyDescent="0.25">
      <c r="C13" s="4" t="s">
        <v>19</v>
      </c>
      <c r="E13" s="4"/>
      <c r="G13" s="10">
        <f>+'[1]EERR Fund.Nominal'!$DD$17</f>
        <v>68000</v>
      </c>
      <c r="I13" s="10">
        <f>+'[1]EERR Fund.Nominal'!$DK$17</f>
        <v>66790.702000000005</v>
      </c>
    </row>
    <row r="14" spans="2:9" x14ac:dyDescent="0.25">
      <c r="C14" s="4"/>
      <c r="E14" s="4"/>
      <c r="G14" s="10"/>
      <c r="I14" s="10"/>
    </row>
    <row r="15" spans="2:9" x14ac:dyDescent="0.25">
      <c r="C15" s="4"/>
      <c r="E15" s="4"/>
      <c r="G15" s="10"/>
      <c r="I15" s="10"/>
    </row>
    <row r="16" spans="2:9" x14ac:dyDescent="0.25">
      <c r="C16" s="4"/>
      <c r="E16" s="4"/>
      <c r="G16" s="10"/>
      <c r="I16" s="10"/>
    </row>
    <row r="17" spans="2:9" x14ac:dyDescent="0.25">
      <c r="C17" s="4"/>
      <c r="E17" s="4"/>
      <c r="G17" s="10"/>
      <c r="I17" s="10"/>
    </row>
    <row r="18" spans="2:9" x14ac:dyDescent="0.25">
      <c r="C18" s="4"/>
      <c r="E18" s="4"/>
      <c r="G18" s="10"/>
      <c r="I18" s="10"/>
    </row>
    <row r="19" spans="2:9" x14ac:dyDescent="0.25">
      <c r="C19" s="4"/>
      <c r="E19" s="4"/>
      <c r="G19" s="10"/>
      <c r="I19" s="10"/>
    </row>
    <row r="20" spans="2:9" x14ac:dyDescent="0.25">
      <c r="C20" s="4"/>
      <c r="E20" s="4"/>
      <c r="G20" s="10"/>
      <c r="I20" s="10"/>
    </row>
    <row r="21" spans="2:9" x14ac:dyDescent="0.25">
      <c r="C21" s="5" t="s">
        <v>6</v>
      </c>
      <c r="D21" s="7"/>
      <c r="E21" s="5"/>
      <c r="F21" s="7"/>
      <c r="G21" s="11">
        <f>SUM(G11:G20)</f>
        <v>2273410.1489999983</v>
      </c>
      <c r="H21" s="7"/>
      <c r="I21" s="11">
        <f>SUM(I11:I20)</f>
        <v>8406962.4180000015</v>
      </c>
    </row>
    <row r="23" spans="2:9" x14ac:dyDescent="0.25">
      <c r="B23" s="2" t="s">
        <v>8</v>
      </c>
    </row>
    <row r="24" spans="2:9" x14ac:dyDescent="0.25">
      <c r="C24" s="4" t="s">
        <v>26</v>
      </c>
      <c r="E24" s="4"/>
      <c r="G24" s="10">
        <f>+'[1]EERR Fund.Nominal'!$DD$108</f>
        <v>97340.541000000012</v>
      </c>
      <c r="I24" s="10">
        <f>+'[1]EERR Fund.Nominal'!$DK$108</f>
        <v>361301.53499999992</v>
      </c>
    </row>
    <row r="25" spans="2:9" x14ac:dyDescent="0.25">
      <c r="C25" s="4" t="s">
        <v>24</v>
      </c>
      <c r="E25" s="4"/>
      <c r="G25" s="10">
        <f>+'[1]EERR Fund.Nominal'!$DD$79</f>
        <v>1278186.4539999997</v>
      </c>
      <c r="I25" s="10">
        <f>+'[1]EERR Fund.Nominal'!$DK$79</f>
        <v>5970860.5319999997</v>
      </c>
    </row>
    <row r="26" spans="2:9" x14ac:dyDescent="0.25">
      <c r="C26" s="4"/>
      <c r="E26" s="4"/>
      <c r="G26" s="10"/>
      <c r="I26" s="10"/>
    </row>
    <row r="27" spans="2:9" x14ac:dyDescent="0.25">
      <c r="C27" s="4"/>
      <c r="E27" s="4"/>
      <c r="G27" s="10"/>
      <c r="I27" s="10"/>
    </row>
    <row r="28" spans="2:9" x14ac:dyDescent="0.25">
      <c r="B28" s="2"/>
      <c r="C28" s="5" t="s">
        <v>6</v>
      </c>
      <c r="D28" s="7"/>
      <c r="E28" s="5"/>
      <c r="F28" s="7"/>
      <c r="G28" s="11">
        <f>SUM(G24:G27)</f>
        <v>1375526.9949999996</v>
      </c>
      <c r="H28" s="7"/>
      <c r="I28" s="11">
        <f>SUM(I24:I27)</f>
        <v>6332162.0669999998</v>
      </c>
    </row>
    <row r="29" spans="2:9" x14ac:dyDescent="0.25">
      <c r="B29" s="2"/>
    </row>
    <row r="30" spans="2:9" x14ac:dyDescent="0.25">
      <c r="B30" s="2" t="s">
        <v>7</v>
      </c>
      <c r="E30" s="4"/>
      <c r="G30" s="10">
        <v>0</v>
      </c>
      <c r="I30" s="10">
        <v>0</v>
      </c>
    </row>
    <row r="31" spans="2:9" x14ac:dyDescent="0.25">
      <c r="B31" s="2" t="s">
        <v>11</v>
      </c>
    </row>
    <row r="32" spans="2:9" x14ac:dyDescent="0.25">
      <c r="B32" s="2"/>
      <c r="C32" s="4" t="s">
        <v>20</v>
      </c>
      <c r="E32" s="4"/>
      <c r="G32" s="10">
        <f>+'[1]EERR Fund.Nominal'!$DD$21+'[1]EERR Fund.Nominal'!$DD$36</f>
        <v>16481.998999999996</v>
      </c>
      <c r="I32" s="10">
        <f>+'[1]EERR Fund.Nominal'!$DK$21+'[1]EERR Fund.Nominal'!$DK$36</f>
        <v>56070.099000000002</v>
      </c>
    </row>
    <row r="33" spans="2:10" x14ac:dyDescent="0.25">
      <c r="B33" s="2"/>
      <c r="C33" s="4" t="s">
        <v>21</v>
      </c>
      <c r="E33" s="4"/>
      <c r="G33" s="10">
        <f>+'[1]EERR Fund.Nominal'!$DD$70+'[1]EERR Fund.Nominal'!$DD$66</f>
        <v>126905.213</v>
      </c>
      <c r="I33" s="10">
        <f>+'[1]EERR Fund.Nominal'!$DK$70+'[1]EERR Fund.Nominal'!$DK$66</f>
        <v>579911.18599999999</v>
      </c>
    </row>
    <row r="34" spans="2:10" x14ac:dyDescent="0.25">
      <c r="B34" s="2"/>
      <c r="C34" s="4" t="s">
        <v>22</v>
      </c>
      <c r="E34" s="4"/>
      <c r="G34" s="10">
        <f>+'[1]EERR Fund.Nominal'!$DD$47</f>
        <v>0</v>
      </c>
      <c r="I34" s="10">
        <f>+'[1]EERR Fund.Nominal'!$DK$47</f>
        <v>0</v>
      </c>
    </row>
    <row r="35" spans="2:10" x14ac:dyDescent="0.25">
      <c r="B35" s="2"/>
      <c r="C35" s="4" t="s">
        <v>23</v>
      </c>
      <c r="E35" s="4"/>
      <c r="G35" s="10">
        <f>+'[1]EERR Fund.Nominal'!$DD$57+'[1]EERR Fund.Nominal'!$DD$60</f>
        <v>-24719.350999999981</v>
      </c>
      <c r="I35" s="10">
        <f>+'[1]EERR Fund.Nominal'!$DK$57+'[1]EERR Fund.Nominal'!$DK$60</f>
        <v>-40036.522000000034</v>
      </c>
    </row>
    <row r="36" spans="2:10" x14ac:dyDescent="0.25">
      <c r="B36" s="2"/>
      <c r="C36" s="4" t="s">
        <v>25</v>
      </c>
      <c r="E36" s="4"/>
      <c r="G36" s="10">
        <f>+'[1]EERR Fund.Nominal'!$DD$50+'[1]EERR Fund.Nominal'!$DD$54</f>
        <v>320.11800000000039</v>
      </c>
      <c r="I36" s="10">
        <f>+'[1]EERR Fund.Nominal'!$DK$50+'[1]EERR Fund.Nominal'!$DK$54</f>
        <v>105600.20200000002</v>
      </c>
    </row>
    <row r="37" spans="2:10" x14ac:dyDescent="0.25">
      <c r="B37" s="2"/>
      <c r="C37" s="4" t="s">
        <v>33</v>
      </c>
      <c r="E37" s="4"/>
      <c r="G37" s="10">
        <f>+'[1]EERR Fund.Nominal'!$DD$44+'[1]EERR Fund.Nominal'!$DD$48+'[1]EERR Fund.Nominal'!$DD$63</f>
        <v>962102.57300000009</v>
      </c>
      <c r="I37" s="10">
        <f>+'[1]EERR Fund.Nominal'!$DK$44+'[1]EERR Fund.Nominal'!$DK$48+'[1]EERR Fund.Nominal'!$DK$63</f>
        <v>1034562.889</v>
      </c>
    </row>
    <row r="38" spans="2:10" x14ac:dyDescent="0.25">
      <c r="B38" s="2"/>
      <c r="C38" s="5" t="s">
        <v>6</v>
      </c>
      <c r="D38" s="7"/>
      <c r="E38" s="5"/>
      <c r="F38" s="7"/>
      <c r="G38" s="11">
        <f>SUM(G32:G37)</f>
        <v>1081090.5520000001</v>
      </c>
      <c r="H38" s="7"/>
      <c r="I38" s="11">
        <f>SUM(I32:I37)</f>
        <v>1736107.8540000001</v>
      </c>
    </row>
    <row r="39" spans="2:10" x14ac:dyDescent="0.25">
      <c r="B39" s="2"/>
      <c r="J39" s="14"/>
    </row>
    <row r="40" spans="2:10" x14ac:dyDescent="0.25">
      <c r="B40" s="3" t="s">
        <v>12</v>
      </c>
    </row>
    <row r="41" spans="2:10" x14ac:dyDescent="0.25">
      <c r="B41" s="2" t="s">
        <v>13</v>
      </c>
    </row>
    <row r="42" spans="2:10" x14ac:dyDescent="0.25">
      <c r="B42" s="2"/>
      <c r="C42" s="4" t="s">
        <v>35</v>
      </c>
      <c r="E42" s="4"/>
      <c r="G42" s="10">
        <v>-312932.77899999998</v>
      </c>
      <c r="I42" s="10">
        <v>-1247129.611</v>
      </c>
    </row>
    <row r="43" spans="2:10" x14ac:dyDescent="0.25">
      <c r="B43" s="2"/>
      <c r="C43" s="4" t="s">
        <v>36</v>
      </c>
      <c r="E43" s="4"/>
      <c r="G43" s="10">
        <v>-916050.37199999997</v>
      </c>
      <c r="I43" s="10">
        <v>-3785632.344</v>
      </c>
    </row>
    <row r="44" spans="2:10" x14ac:dyDescent="0.25">
      <c r="B44" s="2"/>
      <c r="C44" s="4" t="s">
        <v>37</v>
      </c>
      <c r="E44" s="4"/>
      <c r="G44" s="10">
        <v>-261370.60800000001</v>
      </c>
      <c r="I44" s="10">
        <v>-1015980.584</v>
      </c>
    </row>
    <row r="45" spans="2:10" x14ac:dyDescent="0.25">
      <c r="B45" s="2"/>
      <c r="C45" s="4" t="s">
        <v>38</v>
      </c>
      <c r="E45" s="4"/>
      <c r="G45" s="10">
        <v>-111646.077</v>
      </c>
      <c r="I45" s="10">
        <v>-482637.239</v>
      </c>
    </row>
    <row r="46" spans="2:10" x14ac:dyDescent="0.25">
      <c r="B46" s="2"/>
      <c r="C46" s="4" t="s">
        <v>39</v>
      </c>
      <c r="E46" s="4"/>
      <c r="G46" s="10">
        <v>-250253.19500000001</v>
      </c>
      <c r="I46" s="10">
        <v>-1502615.2479999999</v>
      </c>
    </row>
    <row r="47" spans="2:10" x14ac:dyDescent="0.25">
      <c r="B47" s="2"/>
      <c r="C47" s="4" t="s">
        <v>40</v>
      </c>
      <c r="E47" s="4"/>
      <c r="G47" s="10">
        <v>-157761.152</v>
      </c>
      <c r="I47" s="10">
        <v>-612194.00899999996</v>
      </c>
    </row>
    <row r="48" spans="2:10" x14ac:dyDescent="0.25">
      <c r="B48" s="2"/>
      <c r="C48" s="4" t="s">
        <v>41</v>
      </c>
      <c r="E48" s="4"/>
      <c r="G48" s="10">
        <v>-433233.42200000002</v>
      </c>
      <c r="I48" s="10">
        <v>-1676953.075</v>
      </c>
    </row>
    <row r="49" spans="2:9" x14ac:dyDescent="0.25">
      <c r="B49" s="2"/>
      <c r="C49" s="4"/>
      <c r="E49" s="4"/>
      <c r="G49" s="10"/>
      <c r="I49" s="10"/>
    </row>
    <row r="50" spans="2:9" x14ac:dyDescent="0.25">
      <c r="B50" s="2"/>
      <c r="C50" s="4"/>
      <c r="E50" s="4"/>
      <c r="G50" s="10"/>
      <c r="I50" s="10"/>
    </row>
    <row r="51" spans="2:9" x14ac:dyDescent="0.25">
      <c r="B51" s="2"/>
      <c r="C51" s="4"/>
      <c r="E51" s="4"/>
      <c r="G51" s="10"/>
      <c r="I51" s="10"/>
    </row>
    <row r="52" spans="2:9" x14ac:dyDescent="0.25">
      <c r="B52" s="2"/>
      <c r="C52" s="4"/>
      <c r="E52" s="4"/>
      <c r="G52" s="10"/>
      <c r="I52" s="10"/>
    </row>
    <row r="53" spans="2:9" x14ac:dyDescent="0.25">
      <c r="B53" s="2"/>
      <c r="C53" s="4"/>
      <c r="E53" s="4"/>
      <c r="G53" s="10"/>
      <c r="I53" s="10"/>
    </row>
    <row r="54" spans="2:9" x14ac:dyDescent="0.25">
      <c r="B54" s="2"/>
      <c r="C54" s="5" t="s">
        <v>6</v>
      </c>
      <c r="D54" s="7"/>
      <c r="E54" s="5"/>
      <c r="F54" s="7"/>
      <c r="G54" s="11">
        <f>SUM(G42:G53)</f>
        <v>-2443247.6050000004</v>
      </c>
      <c r="H54" s="7"/>
      <c r="I54" s="11">
        <f>SUM(I42:I53)</f>
        <v>-10323142.109999999</v>
      </c>
    </row>
    <row r="55" spans="2:9" x14ac:dyDescent="0.25">
      <c r="B55" s="2"/>
    </row>
    <row r="56" spans="2:9" x14ac:dyDescent="0.25">
      <c r="B56" s="2" t="s">
        <v>14</v>
      </c>
    </row>
    <row r="57" spans="2:9" x14ac:dyDescent="0.25">
      <c r="B57" s="2"/>
      <c r="C57" s="4" t="s">
        <v>28</v>
      </c>
      <c r="E57" s="4"/>
      <c r="G57" s="10">
        <v>-8966.1849999999995</v>
      </c>
      <c r="I57" s="10">
        <v>-35838.165000000001</v>
      </c>
    </row>
    <row r="58" spans="2:9" x14ac:dyDescent="0.25">
      <c r="B58" s="2"/>
      <c r="C58" s="4"/>
      <c r="E58" s="4"/>
      <c r="G58" s="10"/>
      <c r="I58" s="10"/>
    </row>
    <row r="59" spans="2:9" x14ac:dyDescent="0.25">
      <c r="B59" s="2"/>
      <c r="C59" s="4"/>
      <c r="E59" s="4"/>
      <c r="G59" s="10"/>
      <c r="I59" s="10"/>
    </row>
    <row r="60" spans="2:9" x14ac:dyDescent="0.25">
      <c r="B60" s="2"/>
      <c r="C60" s="4"/>
      <c r="E60" s="4"/>
      <c r="G60" s="10"/>
      <c r="I60" s="10"/>
    </row>
    <row r="61" spans="2:9" x14ac:dyDescent="0.25">
      <c r="B61" s="2"/>
      <c r="C61" s="5" t="s">
        <v>6</v>
      </c>
      <c r="D61" s="7"/>
      <c r="E61" s="5"/>
      <c r="F61" s="7"/>
      <c r="G61" s="11">
        <f>SUM(G57:G60)</f>
        <v>-8966.1849999999995</v>
      </c>
      <c r="H61" s="7"/>
      <c r="I61" s="11">
        <f>SUM(I57:I60)</f>
        <v>-35838.165000000001</v>
      </c>
    </row>
    <row r="62" spans="2:9" x14ac:dyDescent="0.25">
      <c r="B62" s="2"/>
    </row>
    <row r="63" spans="2:9" x14ac:dyDescent="0.25">
      <c r="B63" s="2" t="s">
        <v>15</v>
      </c>
    </row>
    <row r="64" spans="2:9" x14ac:dyDescent="0.25">
      <c r="B64" s="2"/>
      <c r="C64" s="4" t="s">
        <v>27</v>
      </c>
      <c r="E64" s="4"/>
      <c r="G64" s="10">
        <v>-683485.76899999718</v>
      </c>
      <c r="I64" s="10">
        <v>-2047741.2319999784</v>
      </c>
    </row>
    <row r="65" spans="2:10" x14ac:dyDescent="0.25">
      <c r="B65" s="2"/>
      <c r="C65" s="4"/>
      <c r="E65" s="4"/>
      <c r="G65" s="10"/>
      <c r="I65" s="10"/>
    </row>
    <row r="66" spans="2:10" x14ac:dyDescent="0.25">
      <c r="B66" s="2"/>
      <c r="C66" s="4"/>
      <c r="E66" s="4"/>
      <c r="G66" s="10"/>
      <c r="I66" s="10"/>
    </row>
    <row r="67" spans="2:10" x14ac:dyDescent="0.25">
      <c r="B67" s="2"/>
      <c r="C67" s="4"/>
      <c r="E67" s="4"/>
      <c r="G67" s="10"/>
      <c r="I67" s="10"/>
    </row>
    <row r="68" spans="2:10" x14ac:dyDescent="0.25">
      <c r="B68" s="2"/>
      <c r="C68" s="5" t="s">
        <v>6</v>
      </c>
      <c r="D68" s="7"/>
      <c r="E68" s="5"/>
      <c r="F68" s="7"/>
      <c r="G68" s="11">
        <f>SUM(G64:G67)</f>
        <v>-683485.76899999718</v>
      </c>
      <c r="H68" s="7"/>
      <c r="I68" s="11">
        <f>SUM(I64:I67)</f>
        <v>-2047741.2319999784</v>
      </c>
    </row>
    <row r="69" spans="2:10" x14ac:dyDescent="0.25">
      <c r="B69" s="2"/>
    </row>
    <row r="70" spans="2:10" x14ac:dyDescent="0.25">
      <c r="B70" s="2" t="s">
        <v>16</v>
      </c>
      <c r="E70" s="4"/>
      <c r="G70" s="10">
        <f>+'[1]EERR Fund.Nominal'!$DD$127</f>
        <v>-622050.46399999992</v>
      </c>
      <c r="I70" s="10">
        <f>+'[1]EERR Fund.Nominal'!$DK$127</f>
        <v>-2287875.8770000003</v>
      </c>
    </row>
    <row r="71" spans="2:10" x14ac:dyDescent="0.25">
      <c r="B71" s="2"/>
    </row>
    <row r="72" spans="2:10" x14ac:dyDescent="0.25">
      <c r="B72" s="3" t="s">
        <v>29</v>
      </c>
      <c r="E72" s="12"/>
      <c r="F72" s="3"/>
      <c r="G72" s="13">
        <f>+G38+G54+G61+G68+G70+G28+G21</f>
        <v>972277.67300000088</v>
      </c>
      <c r="H72" s="3"/>
      <c r="I72" s="13">
        <f>+I38+I54+I61+I68+I70+I28+I21</f>
        <v>1780634.9550000243</v>
      </c>
    </row>
    <row r="74" spans="2:10" x14ac:dyDescent="0.25">
      <c r="C74" s="1" t="s">
        <v>30</v>
      </c>
    </row>
    <row r="76" spans="2:10" x14ac:dyDescent="0.25">
      <c r="G76" s="19"/>
      <c r="H76" s="19"/>
      <c r="I76" s="19"/>
    </row>
    <row r="77" spans="2:10" x14ac:dyDescent="0.25">
      <c r="G77" s="17"/>
      <c r="H77" s="17"/>
      <c r="I77" s="17"/>
      <c r="J77" s="18"/>
    </row>
    <row r="78" spans="2:10" ht="15.6" x14ac:dyDescent="0.3">
      <c r="G78" s="20"/>
      <c r="H78" s="20"/>
      <c r="I78" s="20"/>
      <c r="J78" s="18"/>
    </row>
    <row r="79" spans="2:10" x14ac:dyDescent="0.25">
      <c r="G79" s="16"/>
      <c r="H79" s="16"/>
      <c r="I79" s="16"/>
      <c r="J79" s="18"/>
    </row>
    <row r="80" spans="2:10" x14ac:dyDescent="0.25">
      <c r="G80" s="16"/>
      <c r="H80" s="16"/>
      <c r="I80" s="16"/>
      <c r="J80" s="18"/>
    </row>
    <row r="81" spans="7:10" x14ac:dyDescent="0.25">
      <c r="G81" s="16"/>
      <c r="H81" s="16"/>
      <c r="I81" s="16"/>
      <c r="J81" s="18"/>
    </row>
    <row r="82" spans="7:10" x14ac:dyDescent="0.25">
      <c r="G82" s="19"/>
      <c r="H82" s="16"/>
      <c r="I82" s="19"/>
      <c r="J82" s="8"/>
    </row>
    <row r="83" spans="7:10" x14ac:dyDescent="0.25">
      <c r="H83" s="16"/>
      <c r="J83" s="8"/>
    </row>
  </sheetData>
  <pageMargins left="0.7" right="0.7" top="0.75" bottom="0.75" header="0.3" footer="0.3"/>
  <pageSetup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67A247982A8D54DA16F386B38A5E200" ma:contentTypeVersion="20" ma:contentTypeDescription="Crear nuevo documento." ma:contentTypeScope="" ma:versionID="e309c7098f032967562b5bc64668208f">
  <xsd:schema xmlns:xsd="http://www.w3.org/2001/XMLSchema" xmlns:xs="http://www.w3.org/2001/XMLSchema" xmlns:p="http://schemas.microsoft.com/office/2006/metadata/properties" xmlns:ns2="e3177104-de27-4e2a-af0b-8590ecbc1db3" xmlns:ns3="bbe06faa-d034-43d0-8811-f035fd33a6ec" targetNamespace="http://schemas.microsoft.com/office/2006/metadata/properties" ma:root="true" ma:fieldsID="af2b5e8133658afae46dbdd14a2b0e87" ns2:_="" ns3:_="">
    <xsd:import namespace="e3177104-de27-4e2a-af0b-8590ecbc1db3"/>
    <xsd:import namespace="bbe06faa-d034-43d0-8811-f035fd33a6e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177104-de27-4e2a-af0b-8590ecbc1d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5d44252-41d8-4706-a33a-3f0b75f888a2}" ma:internalName="TaxCatchAll" ma:showField="CatchAllData" ma:web="e3177104-de27-4e2a-af0b-8590ecbc1d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e06faa-d034-43d0-8811-f035fd33a6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22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4" nillable="true" ma:taxonomy="true" ma:internalName="lcf76f155ced4ddcb4097134ff3c332f" ma:taxonomyFieldName="MediaServiceImageTags" ma:displayName="Etiquetas de imagen" ma:readOnly="false" ma:fieldId="{5cf76f15-5ced-4ddc-b409-7134ff3c332f}" ma:taxonomyMulti="true" ma:sspId="480f9799-2d9e-4041-9ee7-667c8bc116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7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bbe06faa-d034-43d0-8811-f035fd33a6ec">
      <Terms xmlns="http://schemas.microsoft.com/office/infopath/2007/PartnerControls"/>
    </lcf76f155ced4ddcb4097134ff3c332f>
    <TaxCatchAll xmlns="e3177104-de27-4e2a-af0b-8590ecbc1db3" xsi:nil="true"/>
    <_dlc_DocId xmlns="e3177104-de27-4e2a-af0b-8590ecbc1db3">5UUUKZYJEDAJ-279164508-88735</_dlc_DocId>
    <_dlc_DocIdUrl xmlns="e3177104-de27-4e2a-af0b-8590ecbc1db3">
      <Url>https://hogardecristo.sharepoint.com/sites/DIR_AdminyFinanzas2/_layouts/15/DocIdRedir.aspx?ID=5UUUKZYJEDAJ-279164508-88735</Url>
      <Description>5UUUKZYJEDAJ-279164508-88735</Description>
    </_dlc_DocIdUrl>
  </documentManagement>
</p:properties>
</file>

<file path=customXml/itemProps1.xml><?xml version="1.0" encoding="utf-8"?>
<ds:datastoreItem xmlns:ds="http://schemas.openxmlformats.org/officeDocument/2006/customXml" ds:itemID="{9E6B3CEB-4945-4A8E-8D54-2F5F143C7BBB}"/>
</file>

<file path=customXml/itemProps2.xml><?xml version="1.0" encoding="utf-8"?>
<ds:datastoreItem xmlns:ds="http://schemas.openxmlformats.org/officeDocument/2006/customXml" ds:itemID="{E7CBA9E6-ECF6-4252-BE85-A537709ED92D}"/>
</file>

<file path=customXml/itemProps3.xml><?xml version="1.0" encoding="utf-8"?>
<ds:datastoreItem xmlns:ds="http://schemas.openxmlformats.org/officeDocument/2006/customXml" ds:itemID="{526122D6-08F9-41BC-A56B-FE36CC2ACC3C}"/>
</file>

<file path=customXml/itemProps4.xml><?xml version="1.0" encoding="utf-8"?>
<ds:datastoreItem xmlns:ds="http://schemas.openxmlformats.org/officeDocument/2006/customXml" ds:itemID="{4DC7FD08-DF42-454D-AE56-9C370D1AC4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Herrera Moya Carola (FZA-Metropolitana)</dc:creator>
  <cp:lastModifiedBy>Herrera Moya Carola Solange</cp:lastModifiedBy>
  <dcterms:created xsi:type="dcterms:W3CDTF">2016-03-02T15:52:35Z</dcterms:created>
  <dcterms:modified xsi:type="dcterms:W3CDTF">2026-06-02T19:31:52Z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0x010100167A247982A8D54DA16F386B38A5E200</vt:lpwstr>
  </property>
  <property fmtid="{D5CDD505-2E9C-101B-9397-08002B2CF9AE}" pid="3" name="_dlc_DocIdItemGuid">
    <vt:lpwstr>fec89e2a-6c81-4865-b337-7aad42132996</vt:lpwstr>
  </property>
</Properties>
</file>